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Átadott pe.3" sheetId="7" r:id="rId7"/>
    <sheet name="Átadott pe3a" sheetId="8" r:id="rId8"/>
    <sheet name="Beruházás4" sheetId="9" r:id="rId9"/>
    <sheet name="Tartalék5" sheetId="10" r:id="rId10"/>
    <sheet name="KV6" sheetId="11" r:id="rId11"/>
    <sheet name="KV7" sheetId="12" r:id="rId12"/>
    <sheet name="KV8" sheetId="13" r:id="rId13"/>
    <sheet name="KV9" sheetId="14" r:id="rId14"/>
    <sheet name="K10" sheetId="15" r:id="rId15"/>
    <sheet name="KV11" sheetId="16" r:id="rId16"/>
    <sheet name="KV12" sheetId="17" r:id="rId17"/>
    <sheet name="KV13" sheetId="18" r:id="rId18"/>
  </sheets>
  <definedNames>
    <definedName name="_xlnm.Print_Area" localSheetId="17">'KV13'!$A$1:$F$92</definedName>
  </definedNames>
  <calcPr fullCalcOnLoad="1"/>
</workbook>
</file>

<file path=xl/sharedStrings.xml><?xml version="1.0" encoding="utf-8"?>
<sst xmlns="http://schemas.openxmlformats.org/spreadsheetml/2006/main" count="987" uniqueCount="420">
  <si>
    <t>1.</t>
  </si>
  <si>
    <t>2.</t>
  </si>
  <si>
    <t>5.</t>
  </si>
  <si>
    <t>Sorszám</t>
  </si>
  <si>
    <t>Megnevezés</t>
  </si>
  <si>
    <t>Dologi kiadások</t>
  </si>
  <si>
    <t>Felhalmozási kiadások</t>
  </si>
  <si>
    <t>3.</t>
  </si>
  <si>
    <t>Ö S S Z E S E N :</t>
  </si>
  <si>
    <t>BERUHÁZÁSOK ÖSSZESEN</t>
  </si>
  <si>
    <t>FELHALMOZÁSI KIADÁS ÖSSZESEN:</t>
  </si>
  <si>
    <t>Polgári Védelmi Pság. támogatása</t>
  </si>
  <si>
    <t>cél megnevezése</t>
  </si>
  <si>
    <t>Lakásépítésre, felújításra</t>
  </si>
  <si>
    <t>Felhalmozási célú befektetésre</t>
  </si>
  <si>
    <t>Helyi adók</t>
  </si>
  <si>
    <t>Polgármesteri Hivatal</t>
  </si>
  <si>
    <t>Kondoros Nagyközség Önkormányzat több évre szóló kötelezettségvállalása ezer Ft-ban</t>
  </si>
  <si>
    <t>Lejárat</t>
  </si>
  <si>
    <t>2012. év</t>
  </si>
  <si>
    <t xml:space="preserve">2013. év </t>
  </si>
  <si>
    <t>2014. év</t>
  </si>
  <si>
    <t>2015. év</t>
  </si>
  <si>
    <t>Tarcsai 1 hiteltörlesztés</t>
  </si>
  <si>
    <t>2015. márc. 30.</t>
  </si>
  <si>
    <t>Tarcsai 2 hiteltörlesztés</t>
  </si>
  <si>
    <t>Csárda hiteltörlesztés</t>
  </si>
  <si>
    <t>2014. június 30.</t>
  </si>
  <si>
    <t>Hősök tere felújítás hiteltörlesztés</t>
  </si>
  <si>
    <t>HITELEK ÖSSZESEN</t>
  </si>
  <si>
    <t>KÖTELEZETTSÉGEK ÖSSZ:</t>
  </si>
  <si>
    <t>Összesen</t>
  </si>
  <si>
    <t>BEVÉTELEK</t>
  </si>
  <si>
    <t>KIADÁSOK</t>
  </si>
  <si>
    <t>Személyi kiadások</t>
  </si>
  <si>
    <t>Intézményi működési bevételek</t>
  </si>
  <si>
    <t>Kommunális adó</t>
  </si>
  <si>
    <t>Iparűzési adó</t>
  </si>
  <si>
    <t>2.2.</t>
  </si>
  <si>
    <t>Termőföld bérbead.jöv.adó</t>
  </si>
  <si>
    <t>Helyben maradó SZJA</t>
  </si>
  <si>
    <t>Gépjárműadó</t>
  </si>
  <si>
    <t>2.3.</t>
  </si>
  <si>
    <t>Átengedett központi adók</t>
  </si>
  <si>
    <t>Bírságok, pótlékok és egyéb sajátos bevételek</t>
  </si>
  <si>
    <t>Önkormányzatok sajátos működési bevételei</t>
  </si>
  <si>
    <t>I.</t>
  </si>
  <si>
    <t>MŰKÖDÉSI BEVÉTELEK ÖSSZESEN</t>
  </si>
  <si>
    <t>1.1.</t>
  </si>
  <si>
    <t>1.2.</t>
  </si>
  <si>
    <t>Normatív kötött felhasználású támogatások</t>
  </si>
  <si>
    <t>Önkormányzatok költségvetési támogatása</t>
  </si>
  <si>
    <t>II.</t>
  </si>
  <si>
    <t>TÁMOGATÁSOK ÖSSZESEN</t>
  </si>
  <si>
    <t>Tárgyi eszközök, immateriális javak értékesítése</t>
  </si>
  <si>
    <t>Pénzügyi befektetések bevételei</t>
  </si>
  <si>
    <t>III.</t>
  </si>
  <si>
    <t>FELHALMOZÁSI ÉS TŐKE JELLEGŰ BEVÉTELEK ÖSSZESEN</t>
  </si>
  <si>
    <t xml:space="preserve">Támogatásértékű működési bevétel </t>
  </si>
  <si>
    <t>Támogatásértékű felhalmozási bevétel</t>
  </si>
  <si>
    <t>IV.</t>
  </si>
  <si>
    <t>TÁMOGATÁSÉRTÉKŰ BEVÉTEL ÖSSZESEN</t>
  </si>
  <si>
    <t>Működési célú pénzeszköz átvétel államházt.kívülről</t>
  </si>
  <si>
    <t>Felhalmozási célú pénzeszköz átvétel</t>
  </si>
  <si>
    <t>V.</t>
  </si>
  <si>
    <t>VÉGLEGESEN ÁTVETT PÉNZESZK. ÖSSZESEN</t>
  </si>
  <si>
    <t>TÁMOGATÁSI KÖLCSÖNÖK VISSZATÉRÜLÉSE, IGÉNYBEVÉTELE, ÉRTÉKPAPÍROK KIBOCSÁTÁSÁNAK BEVÉTELE ÖSSZESEN</t>
  </si>
  <si>
    <t>Működési célú hitel felvétele</t>
  </si>
  <si>
    <t>Felhalmozási célú hitel felvétele</t>
  </si>
  <si>
    <t>VII.</t>
  </si>
  <si>
    <t>Előző évi előirányzat-maradvány,pénzmaradvány igénybevét.</t>
  </si>
  <si>
    <t>VIII.</t>
  </si>
  <si>
    <t>PÉNZFORG.NÉLKÜLI BEVÉTELEK ÖSSZESEN</t>
  </si>
  <si>
    <t>BEVÉTEL ÖSSZESEN</t>
  </si>
  <si>
    <t>Ellátottak pénzbeli juttatása</t>
  </si>
  <si>
    <t>Működési kiadások összesen</t>
  </si>
  <si>
    <t>Felhalmozási kiadások összesen</t>
  </si>
  <si>
    <t>Működési kiadások</t>
  </si>
  <si>
    <t>Működési célú tartalék</t>
  </si>
  <si>
    <t>Fejlesztési kiadások</t>
  </si>
  <si>
    <t>Fejlesztési célú tartalék</t>
  </si>
  <si>
    <t>Jogcím.csop.sz.</t>
  </si>
  <si>
    <t>Előir.  csop.sz.</t>
  </si>
  <si>
    <t>Cím, alcím, jogcím</t>
  </si>
  <si>
    <t>Finanszírozási kiadások</t>
  </si>
  <si>
    <t>Működési célú pénzeszköz átadás</t>
  </si>
  <si>
    <t>Bursa Hungarica</t>
  </si>
  <si>
    <t>Fejlesztések</t>
  </si>
  <si>
    <t>Mindösszesen</t>
  </si>
  <si>
    <t>Felhalmozási célú pénzeszköz átadás</t>
  </si>
  <si>
    <t>Tám.ért.felhalmozási pe átadás</t>
  </si>
  <si>
    <t>Központosított előirányzatok</t>
  </si>
  <si>
    <t>Véglegesen átvett pénzeszközök</t>
  </si>
  <si>
    <t>Jogcím. csop.sz.</t>
  </si>
  <si>
    <t>Előir.cs.sz.</t>
  </si>
  <si>
    <t>VI.</t>
  </si>
  <si>
    <t>Kamatfizetés</t>
  </si>
  <si>
    <t>Támogatási keret</t>
  </si>
  <si>
    <t>Felhalmozási célú pe átadás</t>
  </si>
  <si>
    <t xml:space="preserve">    ebből kamatbevételek</t>
  </si>
  <si>
    <t>Érdekeltségi hozzájárulás</t>
  </si>
  <si>
    <t>Munkaadókat terhelő befizetések</t>
  </si>
  <si>
    <t>Támogatásértékű pénzeszköz átadás</t>
  </si>
  <si>
    <t>Társ.szoc. Juttatás</t>
  </si>
  <si>
    <t>Fellhalmozási hiteltörlesztés</t>
  </si>
  <si>
    <t>Felújítások</t>
  </si>
  <si>
    <t>Tám.ért.felh.pe átadás</t>
  </si>
  <si>
    <t>Tám.ért.pe átadás</t>
  </si>
  <si>
    <t>Támogatásértékű bevétel</t>
  </si>
  <si>
    <t>Támogatásértékű működési bevétel</t>
  </si>
  <si>
    <t>2.2.1.</t>
  </si>
  <si>
    <t>2.2.2.</t>
  </si>
  <si>
    <t>Támogatásértékű bevétel összesen</t>
  </si>
  <si>
    <t>4.</t>
  </si>
  <si>
    <t>Települési Szolgáltató Intézmény</t>
  </si>
  <si>
    <t>Felújítások összesen</t>
  </si>
  <si>
    <t>Körösszögi Többcélú Társulás</t>
  </si>
  <si>
    <t>2016. év</t>
  </si>
  <si>
    <t>Cím.sz</t>
  </si>
  <si>
    <t>Jogcím.csop.sz</t>
  </si>
  <si>
    <t>Előir.  csop.sz</t>
  </si>
  <si>
    <t>SZJA jövedelemkülönbség mérséklés</t>
  </si>
  <si>
    <t>Szennyvízhálózat bővítés és az ehhez szükséges kapacitás és hatékonyság növ. A meglévő szennyvíztisztító telepen I. forduló</t>
  </si>
  <si>
    <t>Hosszúlejáratú hitelek kamatai és kezelési költségei</t>
  </si>
  <si>
    <t xml:space="preserve">Költségvetési szerv </t>
  </si>
  <si>
    <t>Megnevezése</t>
  </si>
  <si>
    <t>rész.m.i.</t>
  </si>
  <si>
    <t>össz.</t>
  </si>
  <si>
    <t>telj.mi.</t>
  </si>
  <si>
    <t>Közh., Közc., egyéb</t>
  </si>
  <si>
    <t>fogl./fő/</t>
  </si>
  <si>
    <t>létsz./fő</t>
  </si>
  <si>
    <t>Petőfi István Ált.Isk.Diákotthon és Alapf. M. I.</t>
  </si>
  <si>
    <t>Többsincs Óvoda és Bölcsőde</t>
  </si>
  <si>
    <t>Dérczy Ferenc Könyvtár és Közműv.I.</t>
  </si>
  <si>
    <t>Önkormányzat összesen:</t>
  </si>
  <si>
    <t>Szlovák Önkormányzat önköm.támogatása</t>
  </si>
  <si>
    <t>Szlovák Önkormányzat általános támogatása</t>
  </si>
  <si>
    <t>Kötvényből, felhalmozási kiadásra</t>
  </si>
  <si>
    <t>2.5.</t>
  </si>
  <si>
    <t>1.3.</t>
  </si>
  <si>
    <t>Felhalmozási kamatfizetés</t>
  </si>
  <si>
    <t>Általános tartalék</t>
  </si>
  <si>
    <t>Működési céltartalék</t>
  </si>
  <si>
    <t>1.9.1.</t>
  </si>
  <si>
    <t>2017. év</t>
  </si>
  <si>
    <t>Normatív állami támogatások</t>
  </si>
  <si>
    <t>Belvízrendezés az élhetőbb településekért „Komplex belvízrendezési program megvalósítása a belterületen és a csatlakozó társulati csatornán „I. ütem”” című kiemelt projekt</t>
  </si>
  <si>
    <t xml:space="preserve">Működési bevételek </t>
  </si>
  <si>
    <t>prémium év</t>
  </si>
  <si>
    <t>Működési bevételek</t>
  </si>
  <si>
    <t>Dologi kiadás</t>
  </si>
  <si>
    <t>Pénzmaradvány</t>
  </si>
  <si>
    <t>Felújítási kiadások</t>
  </si>
  <si>
    <t>Felhalmozási hiteltörlesztés</t>
  </si>
  <si>
    <t>Támogatások</t>
  </si>
  <si>
    <t>Hitelek</t>
  </si>
  <si>
    <t>Pénzforgalom nélküli bevételek</t>
  </si>
  <si>
    <t>Finanszírozási kiadások összesen</t>
  </si>
  <si>
    <t>január</t>
  </si>
  <si>
    <t>február</t>
  </si>
  <si>
    <t>márc.</t>
  </si>
  <si>
    <t>május</t>
  </si>
  <si>
    <t>június</t>
  </si>
  <si>
    <t>július</t>
  </si>
  <si>
    <t>aug.</t>
  </si>
  <si>
    <t>szept.</t>
  </si>
  <si>
    <t>nov.</t>
  </si>
  <si>
    <t>dec.</t>
  </si>
  <si>
    <t>április</t>
  </si>
  <si>
    <t>október</t>
  </si>
  <si>
    <t>összesen</t>
  </si>
  <si>
    <t>Petőfi István Ált. Iskola</t>
  </si>
  <si>
    <t>Települési Szolgáltató Int.</t>
  </si>
  <si>
    <t>Dérczy Ferenc Könytár</t>
  </si>
  <si>
    <t>Támogatás összesen:</t>
  </si>
  <si>
    <t>Bér</t>
  </si>
  <si>
    <t>Munkaadói járulék</t>
  </si>
  <si>
    <t>Ellátottak pénzbeli jutt.</t>
  </si>
  <si>
    <t>Szoc.ellátás</t>
  </si>
  <si>
    <t>Támogatás ért.pe átadás</t>
  </si>
  <si>
    <t>Működési pe átadás</t>
  </si>
  <si>
    <t>Működési tartalék</t>
  </si>
  <si>
    <t>Műk.kiadás összesen</t>
  </si>
  <si>
    <t>Felhalmozási kamat</t>
  </si>
  <si>
    <t>felhalm.c pe átadás</t>
  </si>
  <si>
    <t>Felújítás</t>
  </si>
  <si>
    <t xml:space="preserve">Felhalmozás </t>
  </si>
  <si>
    <t>Felhalmozási tartalék</t>
  </si>
  <si>
    <t>Felhalmozási kiadás</t>
  </si>
  <si>
    <t>Kiadás mindösszesen</t>
  </si>
  <si>
    <t>Működési bevétel</t>
  </si>
  <si>
    <t>Felhalmozási és tőke jellegű bevétel</t>
  </si>
  <si>
    <t>Támogatási kölcsönök</t>
  </si>
  <si>
    <t>Bevétel összesen</t>
  </si>
  <si>
    <t>Finanszírozás</t>
  </si>
  <si>
    <t>Petőfi Ált.Iskola</t>
  </si>
  <si>
    <t>Többsincs Óvoda</t>
  </si>
  <si>
    <t>Dérczy Ferenc Könyvtár</t>
  </si>
  <si>
    <t>Jogc.cs.sz.</t>
  </si>
  <si>
    <t>Előir.csop.sz.</t>
  </si>
  <si>
    <t>Kiem.ei.sz.</t>
  </si>
  <si>
    <t>Előir.sz.</t>
  </si>
  <si>
    <t xml:space="preserve">    ebből kamatbevétel</t>
  </si>
  <si>
    <t>Felhalmozási és tőke jellegű bevételek</t>
  </si>
  <si>
    <t>Pénzügyi befektetések eredményei, realizált árf.nyereség</t>
  </si>
  <si>
    <t>FELHALMOZÁSI ÉS TŐKE JELLEGŰ BEVÉTELEK</t>
  </si>
  <si>
    <t xml:space="preserve">Hitelek  </t>
  </si>
  <si>
    <t>Működési célú pénzeszköz átvétel</t>
  </si>
  <si>
    <t>Talajterhelési díjbevétel</t>
  </si>
  <si>
    <t xml:space="preserve">Támogatások  </t>
  </si>
  <si>
    <t>Normatív támogatások</t>
  </si>
  <si>
    <t xml:space="preserve">Központosított előirányzatok </t>
  </si>
  <si>
    <t>Fejlesztési célú támogatások</t>
  </si>
  <si>
    <t xml:space="preserve">IV. </t>
  </si>
  <si>
    <t>Felhalmozási célú péneszköz átvétel</t>
  </si>
  <si>
    <t>TÖBBSINCS ÓVODA ÖSSZESEN</t>
  </si>
  <si>
    <t>DÉRCZY FERENC KÖNYVTÁR ÖSSZESEN</t>
  </si>
  <si>
    <t>Petőfi István Általános Iskola</t>
  </si>
  <si>
    <t>PÉNZFORGALOM NÉLKÜLI BEVÉTELEK ÖSSZESEN</t>
  </si>
  <si>
    <t>PETŐFI ISTVÁN ÁLT.ISKOLA ÖSSZESEN</t>
  </si>
  <si>
    <t>TELEPÜLÉSI SZOLGÁLTATÓ INTÉZMÉNY ÖSSZESEN</t>
  </si>
  <si>
    <t>BEVÉTELEK ÖSSZESEN</t>
  </si>
  <si>
    <t>Munkaadókat terh.bef.köt.</t>
  </si>
  <si>
    <t>Tám.ért.pe.átadás</t>
  </si>
  <si>
    <t>Működési célú pe.átadás</t>
  </si>
  <si>
    <t>Társ.szoc.juttatás</t>
  </si>
  <si>
    <t>Kamatfizetési kötelezettség</t>
  </si>
  <si>
    <t>6.</t>
  </si>
  <si>
    <t>Működési kiadások mindösszesen</t>
  </si>
  <si>
    <t>Tám.ért.felhalm.pe. Átadás</t>
  </si>
  <si>
    <t>Felhalm.célú pe.átadás</t>
  </si>
  <si>
    <t>Felhalmozási kamatfizetési kötelez.</t>
  </si>
  <si>
    <t>Kiadások összesen:</t>
  </si>
  <si>
    <t>Előző évi működési célú pénzmaradvány igénybevét.</t>
  </si>
  <si>
    <t>Előző évi felhalmozási célú pénzmaradvány igénybvét. Igénybevét.</t>
  </si>
  <si>
    <t>Dél-Alföldi ivóvízjavító program tám.</t>
  </si>
  <si>
    <t>Előző évi műk.célú előirányzat-maradvány,pénzmaradvány igénybevét.</t>
  </si>
  <si>
    <t>Előző évi felhalm.célú előirányzat-maradvány,pénzmaradvány igénybevét.</t>
  </si>
  <si>
    <t>Nyertes pályázatok önerővállalás</t>
  </si>
  <si>
    <t>önerő</t>
  </si>
  <si>
    <t>Az önkormányzat költségvetési főösszege bevételi forrásonként</t>
  </si>
  <si>
    <t>Működési pénzeszköz átadások, támogatások</t>
  </si>
  <si>
    <t>Felhalmozási pénzeszközátadások, támogatások</t>
  </si>
  <si>
    <t>Fejlesztések és felújítások</t>
  </si>
  <si>
    <t>Általános- és céltartalék</t>
  </si>
  <si>
    <t>Viziközmű Társulat kezességvállalás (8 éves lejáratra felveendő 227.913.253.- Ft összegű hitel és kamatai)</t>
  </si>
  <si>
    <r>
      <t>KEOP-1.2.0/2F/09-2010-0021 Kondoros település s</t>
    </r>
    <r>
      <rPr>
        <b/>
        <sz val="10"/>
        <rFont val="Arial"/>
        <family val="2"/>
      </rPr>
      <t>zennyvízhálózatának</t>
    </r>
    <r>
      <rPr>
        <sz val="10"/>
        <rFont val="Arial"/>
        <family val="0"/>
      </rPr>
      <t xml:space="preserve"> bővítése és az ehhez szükséges kapacitás és hatékonyság növelés a meglévő szennyvíztisztító telepen </t>
    </r>
    <r>
      <rPr>
        <b/>
        <sz val="10"/>
        <rFont val="Arial"/>
        <family val="2"/>
      </rPr>
      <t>2. forduló</t>
    </r>
  </si>
  <si>
    <t>összesen ezer Ft</t>
  </si>
  <si>
    <t>Kondoros Nagyközség Önkormányzat intézmények finanszírozási ütemterve</t>
  </si>
  <si>
    <t>DÉRCZY FERENC KÖNYVTÁR</t>
  </si>
  <si>
    <t xml:space="preserve">Intézmények bevételei és kiadásai </t>
  </si>
  <si>
    <t>folyamatban lévő beruházások, fejlesztések</t>
  </si>
  <si>
    <t>sorszám</t>
  </si>
  <si>
    <t>címe</t>
  </si>
  <si>
    <t>kódja</t>
  </si>
  <si>
    <t>összköltség</t>
  </si>
  <si>
    <t>támogatás</t>
  </si>
  <si>
    <t>0.-Ft</t>
  </si>
  <si>
    <t>„Komplex belvízrendezési program megvalósítása a belterületen és a csatlakozó társulati csatornán I. ütem”</t>
  </si>
  <si>
    <t>DAOP-5.2.1/D-2008-0002</t>
  </si>
  <si>
    <t>Konzorciumi megállapodás alapján Kondorosra eső támogatási rész: 63 709 511.-Ft</t>
  </si>
  <si>
    <t>Kondorosra jutó rész: 11 242 855.-Ft</t>
  </si>
  <si>
    <t>„Kondoros település szennyvízhálózatának bővítése és az ehhez szükséges kapacitás és hatékonyság növelés a meglévő szennyvíztisztító telepen” 2. forduló</t>
  </si>
  <si>
    <t>KEOP-1.2.0/2F/09-2010-0021</t>
  </si>
  <si>
    <t>„Települési szeméttelep-rekultivációs program a Körös-szögben”</t>
  </si>
  <si>
    <t>KEOP-2.3.0/2F/09-2010-0013</t>
  </si>
  <si>
    <t>benyújtott, de még el nem bírált pályázatok</t>
  </si>
  <si>
    <t>Körös-völgyi Hulladékgazd.Rek.Önk.Társulás</t>
  </si>
  <si>
    <t>Jelzőlámpa pályázat</t>
  </si>
  <si>
    <t>Többsincs Bölcsöde</t>
  </si>
  <si>
    <t>EURÓPAI UNIÓS TÁMOGATÁSSAL MEGVALÓSULÓ BERUHÁZÁSOK</t>
  </si>
  <si>
    <t>KONDOROS NK. ÖNKORMÁNYZAT 2012. ÉVI KÖLTSÉGVETÉSE</t>
  </si>
  <si>
    <t xml:space="preserve">Kondoros Nagyközség Önkormányzat 2012. évi költségvetése                                                                                                           KONDOROS NAGYKÖZSÉG ÖNKORMÁNYZAT </t>
  </si>
  <si>
    <t>Kondoros Nagyközség Önkormányzat 2012. évi költségvetése</t>
  </si>
  <si>
    <t>2012. évi kiadások</t>
  </si>
  <si>
    <t>Kondoros Nagyközség Önkormányzat 2012. évi működési kiadásai</t>
  </si>
  <si>
    <t>KONDOROS NK. ÖNKORMÁNYZAT 2012. ÉVI ÁLTALÁNOS TARTALÉKA</t>
  </si>
  <si>
    <r>
      <t xml:space="preserve">KONDOROS NK. ÖNKORMÁNYZAT   2012. ÉVI KÖLTSÉGVETÉSE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 CE"/>
        <family val="0"/>
      </rPr>
      <t xml:space="preserve">                                                      </t>
    </r>
  </si>
  <si>
    <t>Foglalkoztatotti létszám intézményenként</t>
  </si>
  <si>
    <t>2012. tervezett</t>
  </si>
  <si>
    <t>Jogcím:</t>
  </si>
  <si>
    <t>Szennyvízhálózat bővítés és az ehhez szükséges kapacitás és hatékonyság növ. A meglévő szennyvíztisztító telepen II. forduló</t>
  </si>
  <si>
    <t>"Helyi és térségi jelentőségű vizvédelmi rendszerek fejlesztése" pályázat - önerő</t>
  </si>
  <si>
    <t>Szénái út melletti kerékpárforgalmi hálózat fejlesztésének pályázat írása</t>
  </si>
  <si>
    <t>Gépállomás - Hunyadi u. útberuházás</t>
  </si>
  <si>
    <t>Sportcsarnok felújítása - pályázat önerő része</t>
  </si>
  <si>
    <t>Konferencia terem kialakítása I. ütem - Művelődési ház felújítása (pályázat)</t>
  </si>
  <si>
    <t>„KEOP 4-9 Épületenergetikai fejlesztések megújuló energiaforrás hasznolsítássl kombinálva”</t>
  </si>
  <si>
    <t>KEOP-4.9.0</t>
  </si>
  <si>
    <t>Kondoros Gépállomás és Hunyadi utca burkolatának fejlesztése</t>
  </si>
  <si>
    <t>DAOP-3.1.1/B-11-2011-0005</t>
  </si>
  <si>
    <t>14957502  ebből lakossági önerő: 12840000</t>
  </si>
  <si>
    <t>1 768 516 059</t>
  </si>
  <si>
    <t>TP-1-2011/943</t>
  </si>
  <si>
    <t>Külterületi földutak karbantartásához gépbeszerzés (Tanyafejlesztési program)</t>
  </si>
  <si>
    <t>"Helyi- és térségi jelentőségű vízvédelmi rendszerel fejlesztése"</t>
  </si>
  <si>
    <t>DAOP-5.2.1./A-11.</t>
  </si>
  <si>
    <t>Szénási út melletti kerékpárforgalmi hálózat fejlesztésének önerő része</t>
  </si>
  <si>
    <t>Környezetvédelmi alap kiadásai</t>
  </si>
  <si>
    <t>Kondoros Nagyk.Önkorm. 2012. évi finanszírozási kiadásai ezer Ft-ban</t>
  </si>
  <si>
    <t>Kondoros Nagyk.Önkorm. 2012. évi felhalmozási kiadásai ezer Ft-ban</t>
  </si>
  <si>
    <t>"Kerékpárút építése Kondoroson"</t>
  </si>
  <si>
    <t>DAOP-3.1.2./A-11-2011-0017</t>
  </si>
  <si>
    <t>"Kerékpárút kivitelezés Kondoros befejező szakaszán"</t>
  </si>
  <si>
    <t>KÖZOP-3.2.0/c-08-11-2011-0032</t>
  </si>
  <si>
    <t>más forrásból biztosított</t>
  </si>
  <si>
    <t>Egyéb</t>
  </si>
  <si>
    <t>MikroVoks EdtR döntéstámogató szoftver, Globomax Kft.</t>
  </si>
  <si>
    <t xml:space="preserve"> Xerox WorkCenter 7242 (fénymásoló/nyomtató) bérleti díja, MMMax Kft.</t>
  </si>
  <si>
    <t xml:space="preserve"> Xerox WorkCenter M24 (fénymásoló/nyomtató) bérleti díja, MMMax Kft.</t>
  </si>
  <si>
    <t>orvosi rendelő eü-i koordinátor</t>
  </si>
  <si>
    <t>összesen e Ft</t>
  </si>
  <si>
    <t>2013.év</t>
  </si>
  <si>
    <t>Kibocsátott kötvény utáni kamat és tőke visszafizetési kötelezettség (240 Ft/CHF-vel számolva)</t>
  </si>
  <si>
    <t>bevételeinek és kiadásainak eredeti előirányzat mérlege</t>
  </si>
  <si>
    <t>Személyi juttatás</t>
  </si>
  <si>
    <t>Munkaadót terhelő járulék</t>
  </si>
  <si>
    <t>Bírságok, pótlékok, egyéb sajátos</t>
  </si>
  <si>
    <t>Ellátottak pénzbeli juttatásai</t>
  </si>
  <si>
    <t>Tám.ért.műk.bevétel</t>
  </si>
  <si>
    <t>Műk.célú pe átadás</t>
  </si>
  <si>
    <t>Működésre átvett pénz</t>
  </si>
  <si>
    <t>Társ.szoc.</t>
  </si>
  <si>
    <t>Tartalék</t>
  </si>
  <si>
    <t>Működési hitel</t>
  </si>
  <si>
    <t>Mindösszesen működés</t>
  </si>
  <si>
    <t>Fejlesztési bevételek</t>
  </si>
  <si>
    <t>Felhalmozási és tőke jellegű bev.</t>
  </si>
  <si>
    <t>Kölcsönök visszatérülése</t>
  </si>
  <si>
    <t>Fejlesztési célú támogatás</t>
  </si>
  <si>
    <t>Felhalm.célú pe. átadás</t>
  </si>
  <si>
    <t>Tám.ért.felhalmozási bevétel</t>
  </si>
  <si>
    <t>Felhalmozásra átvett pénz</t>
  </si>
  <si>
    <t>Lakáshoz jutás normatíva</t>
  </si>
  <si>
    <t>Hosszúlejáratú hitel kamata</t>
  </si>
  <si>
    <t>Felhalmozási ÁFA visszatérülése</t>
  </si>
  <si>
    <t>Felhalmozási hitel</t>
  </si>
  <si>
    <t>Mindösszesen felhalmozás</t>
  </si>
  <si>
    <t>Mindösszesen:</t>
  </si>
  <si>
    <t>Kondoros Nagyközség Önkormányzatának 2012. évi működési és fejlesztési célú</t>
  </si>
  <si>
    <t>áprl.</t>
  </si>
  <si>
    <t>okt.</t>
  </si>
  <si>
    <t>1. Működési bevétel</t>
  </si>
  <si>
    <t>2. Támogatások</t>
  </si>
  <si>
    <t>3.Támogatásértékű bevételek</t>
  </si>
  <si>
    <t>4. Átvett pénz</t>
  </si>
  <si>
    <t>5. Kölcsönök</t>
  </si>
  <si>
    <t>6.Hitelek</t>
  </si>
  <si>
    <t>7. Pénzmaradvány</t>
  </si>
  <si>
    <t>10. Működési kiadások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</si>
  <si>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</si>
  <si>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</si>
  <si>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</si>
  <si>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</si>
  <si>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 xml:space="preserve">KONDOROS NK. ÖNKORMÁNYZAT 2012. ÉVI ELŐIRÁNYZAT FELHASZNÁLÁSI ÜTEMTERVE </t>
  </si>
  <si>
    <t>Kondoros Nk. Önkormányzat 2012. évi bevételei intézményenként</t>
  </si>
  <si>
    <t xml:space="preserve">Többsincs Óvoda felújítás </t>
  </si>
  <si>
    <t>Külterületi utak karbantartásához gépbeszerzés</t>
  </si>
  <si>
    <t xml:space="preserve">lakossági önerő </t>
  </si>
  <si>
    <t>2.2.3.</t>
  </si>
  <si>
    <t>Gyűjteményes növénykert</t>
  </si>
  <si>
    <t>"Helyi és térségi jelentőségű vizvédelmi rendszerek fejlesztése" pályázatírás</t>
  </si>
  <si>
    <t>Települési szilárdhulladék gazdálkodási rendszerek fejlesztési a Körös-szögi Kistérségben KEOP-7.1.1.1-2008-0009</t>
  </si>
  <si>
    <t>2.4</t>
  </si>
  <si>
    <t>2.5.1.</t>
  </si>
  <si>
    <t>2.5.2.</t>
  </si>
  <si>
    <t>2.5.3.</t>
  </si>
  <si>
    <t>2.6.</t>
  </si>
  <si>
    <t>►Ebből Környezetvédelmi alap bevételei</t>
  </si>
  <si>
    <t>Támogatásértékű pe. átadás</t>
  </si>
  <si>
    <t>Működési célú hitelfelvétel</t>
  </si>
  <si>
    <t>11. Adósságszolgálat, hitel visszafizetés és kamatfizetési kötelezettség</t>
  </si>
  <si>
    <t>8.Felhalm.és tőkejellegű bev.</t>
  </si>
  <si>
    <t>9. Előző havi záró</t>
  </si>
  <si>
    <t>10. Bevételek összesen (1-7)</t>
  </si>
  <si>
    <t>15. Tartalék felhasználása</t>
  </si>
  <si>
    <t>14. Felh. Pénze.átadás</t>
  </si>
  <si>
    <t>Iciri-Piciri Alapítvány (EMVA) játszótér kialakitás                                                    292/2009.(XII.10)sz. ÖK. határozat alapján kezességvállalás</t>
  </si>
  <si>
    <t>Önkormányzat</t>
  </si>
  <si>
    <t>ÖNKORMÁNYZAT ÖSSZESEN</t>
  </si>
  <si>
    <t>POLGÁRMESTERI HIVATAL ÖSSZESEN</t>
  </si>
  <si>
    <t>IV.1.</t>
  </si>
  <si>
    <t>V.1.</t>
  </si>
  <si>
    <t>IV.2.</t>
  </si>
  <si>
    <t>V.2.</t>
  </si>
  <si>
    <t>VIII.1.</t>
  </si>
  <si>
    <t>VIII.2.</t>
  </si>
  <si>
    <t>Támogatásértékű működési célú bevételek</t>
  </si>
  <si>
    <t>Véglegesen Átvett működési célú pénzeszközök</t>
  </si>
  <si>
    <t>Véglegesen Átvett felhalmozási célú pénzeszközök</t>
  </si>
  <si>
    <t>Működési célú Pénzmaradvány</t>
  </si>
  <si>
    <t>Felhalmozási célú Pénzmaradvány</t>
  </si>
  <si>
    <t>Támogatásértékű felhalmozási célú bevételek</t>
  </si>
  <si>
    <t>Likviditási célú hitel felvétele</t>
  </si>
  <si>
    <t>Likviditási célú hitelek</t>
  </si>
  <si>
    <t>Civil keret</t>
  </si>
  <si>
    <t>Képviselői Alap</t>
  </si>
  <si>
    <t>Polgármesteri keret</t>
  </si>
  <si>
    <t>Iskola energetikai felújítása</t>
  </si>
  <si>
    <t>Polármesteri Hivatal</t>
  </si>
  <si>
    <t>Jogcím</t>
  </si>
  <si>
    <t>Önállóan működő és gazdálkodó  Int. összesen:</t>
  </si>
  <si>
    <t>Önállóan működő Int. összesen:</t>
  </si>
  <si>
    <t>Bevétel mindösszesen</t>
  </si>
  <si>
    <t>Orosháza és Térsége Ivővízminőség-javító Önk.Társ.</t>
  </si>
  <si>
    <t>Belvízelvezető csatornák</t>
  </si>
  <si>
    <t>Polgármesteri Hivatal (Körjegyzőség)</t>
  </si>
  <si>
    <t>Polgármesteri Hivatal (Körjegyzőség</t>
  </si>
  <si>
    <t>2014.dec.30.</t>
  </si>
  <si>
    <t>KONDOROS NAGYKÖZSÉG ÖNKORMÁNYZAT 2012. ÉVI KÖLTSÉGVETÉSE</t>
  </si>
  <si>
    <t>KÖZVETETT TÁMOGATÁSOK</t>
  </si>
  <si>
    <t xml:space="preserve">Kommunáli adó </t>
  </si>
  <si>
    <t>70 éven felüliek adókedvezménye</t>
  </si>
  <si>
    <t>Gépjárműadó mentességek</t>
  </si>
  <si>
    <t>A gépjárműadóról szóló 1991. évi LXXXII. törvény 5. §-ában foglaltak alapján</t>
  </si>
  <si>
    <t>a.) pont szerinti költségvetési szerv mentessége miatti mentesség</t>
  </si>
  <si>
    <t>b.) pont szerinti társadalmi szervezetre vonatkozóan</t>
  </si>
  <si>
    <t>f.) pont súlyos mozgáskorlátozottak mentessége miatti mentesség</t>
  </si>
  <si>
    <t>tehergépjárműre vonatkozó kedvezmény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</si>
</sst>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_-* #,##0.0\ _F_t_-;\-* #,##0.0\ _F_t_-;_-* &quot;-&quot;??\ _F_t_-;_-@_-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20"/>
      <name val="Arial"/>
      <family val="2"/>
    </font>
    <font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b/>
      <i/>
      <sz val="14"/>
      <name val="Arial"/>
      <family val="2"/>
    </font>
    <font>
      <b/>
      <sz val="11"/>
      <name val="Arial CE"/>
      <family val="0"/>
    </font>
    <font>
      <sz val="10"/>
      <name val="Arial Rounded MT Bold"/>
      <family val="2"/>
    </font>
    <font>
      <b/>
      <sz val="14"/>
      <name val="Arial Rounded MT Bold"/>
      <family val="2"/>
    </font>
    <font>
      <sz val="9"/>
      <name val="Arial Rounded MT Bold"/>
      <family val="2"/>
    </font>
    <font>
      <b/>
      <sz val="1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i/>
      <sz val="12"/>
      <name val="Arial"/>
      <family val="2"/>
    </font>
    <font>
      <b/>
      <sz val="1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7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0" fillId="0" borderId="10" xfId="0" applyNumberForma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 horizontal="centerContinuous"/>
    </xf>
    <xf numFmtId="0" fontId="0" fillId="24" borderId="0" xfId="0" applyFill="1" applyBorder="1" applyAlignment="1">
      <alignment/>
    </xf>
    <xf numFmtId="0" fontId="6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2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73" fontId="0" fillId="0" borderId="10" xfId="0" applyNumberForma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6" fillId="0" borderId="0" xfId="0" applyNumberFormat="1" applyFont="1" applyAlignment="1">
      <alignment/>
    </xf>
    <xf numFmtId="0" fontId="6" fillId="25" borderId="0" xfId="0" applyFont="1" applyFill="1" applyBorder="1" applyAlignment="1">
      <alignment/>
    </xf>
    <xf numFmtId="3" fontId="2" fillId="25" borderId="0" xfId="0" applyNumberFormat="1" applyFont="1" applyFill="1" applyBorder="1" applyAlignment="1">
      <alignment horizontal="right"/>
    </xf>
    <xf numFmtId="0" fontId="6" fillId="7" borderId="0" xfId="0" applyFont="1" applyFill="1" applyBorder="1" applyAlignment="1">
      <alignment/>
    </xf>
    <xf numFmtId="3" fontId="2" fillId="7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right" vertical="center"/>
    </xf>
    <xf numFmtId="0" fontId="1" fillId="4" borderId="12" xfId="0" applyFont="1" applyFill="1" applyBorder="1" applyAlignment="1">
      <alignment horizontal="left" wrapText="1"/>
    </xf>
    <xf numFmtId="0" fontId="1" fillId="4" borderId="13" xfId="0" applyFont="1" applyFill="1" applyBorder="1" applyAlignment="1">
      <alignment horizontal="left" wrapText="1"/>
    </xf>
    <xf numFmtId="0" fontId="6" fillId="4" borderId="14" xfId="0" applyFont="1" applyFill="1" applyBorder="1" applyAlignment="1">
      <alignment/>
    </xf>
    <xf numFmtId="3" fontId="6" fillId="4" borderId="14" xfId="0" applyNumberFormat="1" applyFont="1" applyFill="1" applyBorder="1" applyAlignment="1">
      <alignment/>
    </xf>
    <xf numFmtId="3" fontId="6" fillId="4" borderId="10" xfId="0" applyNumberFormat="1" applyFont="1" applyFill="1" applyBorder="1" applyAlignment="1">
      <alignment/>
    </xf>
    <xf numFmtId="0" fontId="6" fillId="4" borderId="10" xfId="0" applyFont="1" applyFill="1" applyBorder="1" applyAlignment="1">
      <alignment/>
    </xf>
    <xf numFmtId="173" fontId="6" fillId="4" borderId="10" xfId="0" applyNumberFormat="1" applyFont="1" applyFill="1" applyBorder="1" applyAlignment="1">
      <alignment/>
    </xf>
    <xf numFmtId="0" fontId="11" fillId="4" borderId="12" xfId="0" applyFont="1" applyFill="1" applyBorder="1" applyAlignment="1">
      <alignment/>
    </xf>
    <xf numFmtId="173" fontId="11" fillId="4" borderId="13" xfId="0" applyNumberFormat="1" applyFont="1" applyFill="1" applyBorder="1" applyAlignment="1">
      <alignment/>
    </xf>
    <xf numFmtId="0" fontId="11" fillId="4" borderId="13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0" fontId="2" fillId="24" borderId="10" xfId="0" applyFont="1" applyFill="1" applyBorder="1" applyAlignment="1">
      <alignment horizontal="centerContinuous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/>
    </xf>
    <xf numFmtId="3" fontId="2" fillId="24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2" fillId="24" borderId="10" xfId="0" applyNumberFormat="1" applyFont="1" applyFill="1" applyBorder="1" applyAlignment="1">
      <alignment horizontal="right"/>
    </xf>
    <xf numFmtId="0" fontId="2" fillId="24" borderId="1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 shrinkToFit="1"/>
    </xf>
    <xf numFmtId="0" fontId="6" fillId="11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/>
    </xf>
    <xf numFmtId="2" fontId="6" fillId="11" borderId="10" xfId="0" applyNumberFormat="1" applyFont="1" applyFill="1" applyBorder="1" applyAlignment="1">
      <alignment horizontal="center" vertical="center"/>
    </xf>
    <xf numFmtId="0" fontId="8" fillId="11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/>
    </xf>
    <xf numFmtId="3" fontId="8" fillId="11" borderId="10" xfId="0" applyNumberFormat="1" applyFont="1" applyFill="1" applyBorder="1" applyAlignment="1">
      <alignment horizontal="center" vertical="center"/>
    </xf>
    <xf numFmtId="0" fontId="0" fillId="11" borderId="15" xfId="0" applyFill="1" applyBorder="1" applyAlignment="1">
      <alignment/>
    </xf>
    <xf numFmtId="0" fontId="6" fillId="10" borderId="16" xfId="0" applyFont="1" applyFill="1" applyBorder="1" applyAlignment="1">
      <alignment/>
    </xf>
    <xf numFmtId="0" fontId="6" fillId="10" borderId="17" xfId="0" applyFont="1" applyFill="1" applyBorder="1" applyAlignment="1">
      <alignment/>
    </xf>
    <xf numFmtId="0" fontId="31" fillId="0" borderId="11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3" xfId="0" applyFont="1" applyFill="1" applyBorder="1" applyAlignment="1">
      <alignment horizontal="left"/>
    </xf>
    <xf numFmtId="0" fontId="6" fillId="24" borderId="18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6" fillId="0" borderId="0" xfId="0" applyNumberFormat="1" applyFont="1" applyFill="1" applyBorder="1" applyAlignment="1">
      <alignment/>
    </xf>
    <xf numFmtId="0" fontId="2" fillId="24" borderId="19" xfId="0" applyFont="1" applyFill="1" applyBorder="1" applyAlignment="1">
      <alignment/>
    </xf>
    <xf numFmtId="49" fontId="0" fillId="0" borderId="10" xfId="0" applyNumberFormat="1" applyBorder="1" applyAlignment="1">
      <alignment horizontal="right"/>
    </xf>
    <xf numFmtId="3" fontId="11" fillId="4" borderId="18" xfId="0" applyNumberFormat="1" applyFont="1" applyFill="1" applyBorder="1" applyAlignment="1">
      <alignment/>
    </xf>
    <xf numFmtId="0" fontId="7" fillId="4" borderId="18" xfId="0" applyFont="1" applyFill="1" applyBorder="1" applyAlignment="1">
      <alignment horizont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20" xfId="0" applyFill="1" applyBorder="1" applyAlignment="1">
      <alignment horizontal="center"/>
    </xf>
    <xf numFmtId="0" fontId="6" fillId="11" borderId="21" xfId="0" applyFont="1" applyFill="1" applyBorder="1" applyAlignment="1">
      <alignment horizontal="center"/>
    </xf>
    <xf numFmtId="0" fontId="6" fillId="11" borderId="22" xfId="0" applyFont="1" applyFill="1" applyBorder="1" applyAlignment="1">
      <alignment/>
    </xf>
    <xf numFmtId="0" fontId="6" fillId="11" borderId="23" xfId="0" applyFont="1" applyFill="1" applyBorder="1" applyAlignment="1">
      <alignment/>
    </xf>
    <xf numFmtId="0" fontId="6" fillId="11" borderId="24" xfId="0" applyFont="1" applyFill="1" applyBorder="1" applyAlignment="1">
      <alignment horizontal="center"/>
    </xf>
    <xf numFmtId="0" fontId="9" fillId="0" borderId="25" xfId="0" applyFont="1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2" fillId="23" borderId="10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Continuous" vertical="center" wrapText="1"/>
    </xf>
    <xf numFmtId="0" fontId="2" fillId="11" borderId="10" xfId="0" applyFont="1" applyFill="1" applyBorder="1" applyAlignment="1">
      <alignment horizontal="centerContinuous"/>
    </xf>
    <xf numFmtId="0" fontId="1" fillId="0" borderId="10" xfId="0" applyFont="1" applyFill="1" applyBorder="1" applyAlignment="1">
      <alignment horizontal="center" vertical="center" textRotation="90" wrapText="1" shrinkToFit="1"/>
    </xf>
    <xf numFmtId="3" fontId="0" fillId="0" borderId="0" xfId="0" applyNumberFormat="1" applyBorder="1" applyAlignment="1">
      <alignment/>
    </xf>
    <xf numFmtId="0" fontId="8" fillId="0" borderId="0" xfId="0" applyFont="1" applyAlignment="1">
      <alignment/>
    </xf>
    <xf numFmtId="173" fontId="8" fillId="0" borderId="0" xfId="0" applyNumberFormat="1" applyFont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173" fontId="7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17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35" fillId="0" borderId="11" xfId="0" applyFont="1" applyBorder="1" applyAlignment="1">
      <alignment/>
    </xf>
    <xf numFmtId="3" fontId="8" fillId="0" borderId="0" xfId="0" applyNumberFormat="1" applyFont="1" applyAlignment="1">
      <alignment/>
    </xf>
    <xf numFmtId="173" fontId="0" fillId="0" borderId="11" xfId="0" applyNumberFormat="1" applyBorder="1" applyAlignment="1">
      <alignment/>
    </xf>
    <xf numFmtId="173" fontId="0" fillId="0" borderId="26" xfId="0" applyNumberFormat="1" applyBorder="1" applyAlignment="1">
      <alignment/>
    </xf>
    <xf numFmtId="49" fontId="7" fillId="0" borderId="26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173" fontId="0" fillId="21" borderId="27" xfId="0" applyNumberFormat="1" applyFill="1" applyBorder="1" applyAlignment="1">
      <alignment/>
    </xf>
    <xf numFmtId="3" fontId="10" fillId="21" borderId="27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 shrinkToFit="1"/>
    </xf>
    <xf numFmtId="3" fontId="8" fillId="0" borderId="0" xfId="0" applyNumberFormat="1" applyFont="1" applyFill="1" applyBorder="1" applyAlignment="1">
      <alignment horizontal="right" shrinkToFit="1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Border="1" applyAlignment="1">
      <alignment/>
    </xf>
    <xf numFmtId="49" fontId="7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73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0" fillId="0" borderId="0" xfId="0" applyNumberFormat="1" applyFill="1" applyBorder="1" applyAlignment="1">
      <alignment/>
    </xf>
    <xf numFmtId="173" fontId="12" fillId="0" borderId="11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0" fillId="23" borderId="0" xfId="0" applyFill="1" applyBorder="1" applyAlignment="1">
      <alignment/>
    </xf>
    <xf numFmtId="49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" fillId="0" borderId="11" xfId="0" applyFont="1" applyBorder="1" applyAlignment="1">
      <alignment horizontal="left" wrapText="1"/>
    </xf>
    <xf numFmtId="0" fontId="31" fillId="0" borderId="11" xfId="0" applyFont="1" applyBorder="1" applyAlignment="1">
      <alignment horizontal="center" wrapText="1"/>
    </xf>
    <xf numFmtId="49" fontId="0" fillId="0" borderId="0" xfId="0" applyNumberFormat="1" applyAlignment="1">
      <alignment horizontal="right"/>
    </xf>
    <xf numFmtId="0" fontId="0" fillId="15" borderId="0" xfId="0" applyFill="1" applyBorder="1" applyAlignment="1">
      <alignment/>
    </xf>
    <xf numFmtId="173" fontId="0" fillId="15" borderId="0" xfId="0" applyNumberFormat="1" applyFill="1" applyBorder="1" applyAlignment="1">
      <alignment/>
    </xf>
    <xf numFmtId="3" fontId="0" fillId="15" borderId="0" xfId="0" applyNumberFormat="1" applyFill="1" applyBorder="1" applyAlignment="1">
      <alignment/>
    </xf>
    <xf numFmtId="0" fontId="0" fillId="15" borderId="0" xfId="0" applyFill="1" applyAlignment="1">
      <alignment/>
    </xf>
    <xf numFmtId="173" fontId="6" fillId="0" borderId="0" xfId="0" applyNumberFormat="1" applyFont="1" applyAlignment="1">
      <alignment/>
    </xf>
    <xf numFmtId="0" fontId="6" fillId="21" borderId="0" xfId="0" applyFont="1" applyFill="1" applyAlignment="1">
      <alignment/>
    </xf>
    <xf numFmtId="49" fontId="6" fillId="0" borderId="0" xfId="0" applyNumberFormat="1" applyFont="1" applyAlignment="1">
      <alignment horizontal="right"/>
    </xf>
    <xf numFmtId="173" fontId="6" fillId="21" borderId="0" xfId="0" applyNumberFormat="1" applyFont="1" applyFill="1" applyAlignment="1">
      <alignment/>
    </xf>
    <xf numFmtId="3" fontId="6" fillId="21" borderId="0" xfId="0" applyNumberFormat="1" applyFont="1" applyFill="1" applyAlignment="1">
      <alignment/>
    </xf>
    <xf numFmtId="0" fontId="9" fillId="25" borderId="0" xfId="0" applyFont="1" applyFill="1" applyAlignment="1">
      <alignment/>
    </xf>
    <xf numFmtId="173" fontId="0" fillId="15" borderId="0" xfId="0" applyNumberFormat="1" applyFont="1" applyFill="1" applyAlignment="1">
      <alignment/>
    </xf>
    <xf numFmtId="0" fontId="6" fillId="15" borderId="0" xfId="0" applyFont="1" applyFill="1" applyAlignment="1">
      <alignment/>
    </xf>
    <xf numFmtId="3" fontId="6" fillId="15" borderId="0" xfId="0" applyNumberFormat="1" applyFont="1" applyFill="1" applyAlignment="1">
      <alignment/>
    </xf>
    <xf numFmtId="0" fontId="6" fillId="25" borderId="0" xfId="0" applyFont="1" applyFill="1" applyAlignment="1">
      <alignment/>
    </xf>
    <xf numFmtId="0" fontId="0" fillId="25" borderId="0" xfId="0" applyFill="1" applyAlignment="1">
      <alignment/>
    </xf>
    <xf numFmtId="0" fontId="37" fillId="15" borderId="0" xfId="0" applyFont="1" applyFill="1" applyAlignment="1">
      <alignment/>
    </xf>
    <xf numFmtId="173" fontId="37" fillId="15" borderId="0" xfId="0" applyNumberFormat="1" applyFont="1" applyFill="1" applyAlignment="1">
      <alignment/>
    </xf>
    <xf numFmtId="3" fontId="37" fillId="15" borderId="0" xfId="0" applyNumberFormat="1" applyFont="1" applyFill="1" applyAlignment="1">
      <alignment/>
    </xf>
    <xf numFmtId="0" fontId="7" fillId="15" borderId="0" xfId="0" applyFont="1" applyFill="1" applyAlignment="1">
      <alignment/>
    </xf>
    <xf numFmtId="3" fontId="7" fillId="15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 wrapText="1" shrinkToFit="1"/>
    </xf>
    <xf numFmtId="0" fontId="39" fillId="0" borderId="0" xfId="0" applyFont="1" applyAlignment="1">
      <alignment/>
    </xf>
    <xf numFmtId="0" fontId="7" fillId="21" borderId="0" xfId="0" applyFont="1" applyFill="1" applyBorder="1" applyAlignment="1">
      <alignment/>
    </xf>
    <xf numFmtId="3" fontId="7" fillId="21" borderId="0" xfId="0" applyNumberFormat="1" applyFont="1" applyFill="1" applyBorder="1" applyAlignment="1">
      <alignment/>
    </xf>
    <xf numFmtId="0" fontId="2" fillId="24" borderId="28" xfId="0" applyFont="1" applyFill="1" applyBorder="1" applyAlignment="1">
      <alignment/>
    </xf>
    <xf numFmtId="0" fontId="0" fillId="24" borderId="18" xfId="0" applyFill="1" applyBorder="1" applyAlignment="1">
      <alignment horizontal="centerContinuous"/>
    </xf>
    <xf numFmtId="0" fontId="0" fillId="24" borderId="18" xfId="0" applyFill="1" applyBorder="1" applyAlignment="1">
      <alignment/>
    </xf>
    <xf numFmtId="0" fontId="2" fillId="24" borderId="18" xfId="0" applyFont="1" applyFill="1" applyBorder="1" applyAlignment="1">
      <alignment/>
    </xf>
    <xf numFmtId="0" fontId="0" fillId="0" borderId="21" xfId="0" applyFill="1" applyBorder="1" applyAlignment="1">
      <alignment horizontal="centerContinuous"/>
    </xf>
    <xf numFmtId="0" fontId="0" fillId="0" borderId="18" xfId="0" applyFill="1" applyBorder="1" applyAlignment="1">
      <alignment/>
    </xf>
    <xf numFmtId="0" fontId="6" fillId="24" borderId="0" xfId="0" applyFont="1" applyFill="1" applyBorder="1" applyAlignment="1">
      <alignment/>
    </xf>
    <xf numFmtId="3" fontId="6" fillId="24" borderId="0" xfId="0" applyNumberFormat="1" applyFont="1" applyFill="1" applyBorder="1" applyAlignment="1">
      <alignment horizontal="right"/>
    </xf>
    <xf numFmtId="3" fontId="6" fillId="24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 horizontal="left" wrapText="1"/>
    </xf>
    <xf numFmtId="0" fontId="7" fillId="7" borderId="0" xfId="0" applyFont="1" applyFill="1" applyBorder="1" applyAlignment="1">
      <alignment horizontal="center" vertical="center" wrapText="1"/>
    </xf>
    <xf numFmtId="0" fontId="8" fillId="7" borderId="0" xfId="0" applyFont="1" applyFill="1" applyBorder="1" applyAlignment="1">
      <alignment/>
    </xf>
    <xf numFmtId="49" fontId="8" fillId="7" borderId="0" xfId="0" applyNumberFormat="1" applyFont="1" applyFill="1" applyBorder="1" applyAlignment="1">
      <alignment/>
    </xf>
    <xf numFmtId="3" fontId="8" fillId="7" borderId="0" xfId="0" applyNumberFormat="1" applyFont="1" applyFill="1" applyBorder="1" applyAlignment="1">
      <alignment/>
    </xf>
    <xf numFmtId="3" fontId="8" fillId="7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49" fontId="0" fillId="7" borderId="0" xfId="0" applyNumberFormat="1" applyFont="1" applyFill="1" applyBorder="1" applyAlignment="1">
      <alignment/>
    </xf>
    <xf numFmtId="0" fontId="9" fillId="7" borderId="0" xfId="0" applyFont="1" applyFill="1" applyBorder="1" applyAlignment="1">
      <alignment/>
    </xf>
    <xf numFmtId="0" fontId="7" fillId="7" borderId="0" xfId="0" applyFont="1" applyFill="1" applyBorder="1" applyAlignment="1">
      <alignment/>
    </xf>
    <xf numFmtId="49" fontId="7" fillId="7" borderId="0" xfId="0" applyNumberFormat="1" applyFont="1" applyFill="1" applyBorder="1" applyAlignment="1">
      <alignment/>
    </xf>
    <xf numFmtId="3" fontId="7" fillId="7" borderId="0" xfId="0" applyNumberFormat="1" applyFont="1" applyFill="1" applyBorder="1" applyAlignment="1">
      <alignment/>
    </xf>
    <xf numFmtId="0" fontId="13" fillId="7" borderId="0" xfId="0" applyFont="1" applyFill="1" applyBorder="1" applyAlignment="1">
      <alignment/>
    </xf>
    <xf numFmtId="0" fontId="7" fillId="7" borderId="0" xfId="0" applyFont="1" applyFill="1" applyBorder="1" applyAlignment="1">
      <alignment wrapText="1"/>
    </xf>
    <xf numFmtId="2" fontId="7" fillId="7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vertical="center" wrapText="1"/>
    </xf>
    <xf numFmtId="49" fontId="10" fillId="7" borderId="0" xfId="0" applyNumberFormat="1" applyFont="1" applyFill="1" applyBorder="1" applyAlignment="1">
      <alignment/>
    </xf>
    <xf numFmtId="0" fontId="11" fillId="7" borderId="0" xfId="0" applyFont="1" applyFill="1" applyBorder="1" applyAlignment="1">
      <alignment/>
    </xf>
    <xf numFmtId="3" fontId="10" fillId="7" borderId="0" xfId="0" applyNumberFormat="1" applyFont="1" applyFill="1" applyBorder="1" applyAlignment="1">
      <alignment/>
    </xf>
    <xf numFmtId="0" fontId="37" fillId="7" borderId="10" xfId="0" applyFont="1" applyFill="1" applyBorder="1" applyAlignment="1">
      <alignment/>
    </xf>
    <xf numFmtId="3" fontId="37" fillId="7" borderId="10" xfId="0" applyNumberFormat="1" applyFont="1" applyFill="1" applyBorder="1" applyAlignment="1">
      <alignment/>
    </xf>
    <xf numFmtId="0" fontId="10" fillId="15" borderId="10" xfId="0" applyFont="1" applyFill="1" applyBorder="1" applyAlignment="1">
      <alignment vertical="center" wrapText="1"/>
    </xf>
    <xf numFmtId="0" fontId="0" fillId="15" borderId="10" xfId="0" applyFill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24" borderId="18" xfId="0" applyNumberFormat="1" applyFont="1" applyFill="1" applyBorder="1" applyAlignment="1">
      <alignment/>
    </xf>
    <xf numFmtId="3" fontId="6" fillId="24" borderId="28" xfId="0" applyNumberFormat="1" applyFont="1" applyFill="1" applyBorder="1" applyAlignment="1">
      <alignment/>
    </xf>
    <xf numFmtId="0" fontId="46" fillId="0" borderId="18" xfId="0" applyFont="1" applyBorder="1" applyAlignment="1">
      <alignment horizontal="center" vertical="top" wrapText="1"/>
    </xf>
    <xf numFmtId="0" fontId="46" fillId="0" borderId="28" xfId="0" applyFont="1" applyBorder="1" applyAlignment="1">
      <alignment vertical="top" wrapText="1"/>
    </xf>
    <xf numFmtId="0" fontId="12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46" fillId="0" borderId="19" xfId="0" applyFont="1" applyBorder="1" applyAlignment="1">
      <alignment horizontal="center" vertical="center" wrapText="1"/>
    </xf>
    <xf numFmtId="0" fontId="46" fillId="0" borderId="31" xfId="0" applyFont="1" applyBorder="1" applyAlignment="1">
      <alignment vertical="center" wrapText="1"/>
    </xf>
    <xf numFmtId="3" fontId="46" fillId="0" borderId="31" xfId="0" applyNumberFormat="1" applyFont="1" applyBorder="1" applyAlignment="1">
      <alignment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8" xfId="0" applyFont="1" applyBorder="1" applyAlignment="1">
      <alignment vertical="center" wrapText="1"/>
    </xf>
    <xf numFmtId="3" fontId="46" fillId="0" borderId="18" xfId="0" applyNumberFormat="1" applyFont="1" applyBorder="1" applyAlignment="1">
      <alignment vertical="center" wrapText="1"/>
    </xf>
    <xf numFmtId="0" fontId="44" fillId="0" borderId="32" xfId="0" applyFont="1" applyBorder="1" applyAlignment="1">
      <alignment horizontal="center" vertical="center" wrapText="1"/>
    </xf>
    <xf numFmtId="0" fontId="44" fillId="0" borderId="18" xfId="0" applyFont="1" applyBorder="1" applyAlignment="1">
      <alignment vertical="center" wrapText="1"/>
    </xf>
    <xf numFmtId="3" fontId="44" fillId="0" borderId="18" xfId="0" applyNumberFormat="1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8" xfId="0" applyFont="1" applyBorder="1" applyAlignment="1">
      <alignment horizontal="center" vertical="center" wrapText="1"/>
    </xf>
    <xf numFmtId="0" fontId="44" fillId="0" borderId="28" xfId="0" applyFont="1" applyBorder="1" applyAlignment="1">
      <alignment vertical="center" wrapText="1"/>
    </xf>
    <xf numFmtId="3" fontId="44" fillId="0" borderId="28" xfId="0" applyNumberFormat="1" applyFont="1" applyBorder="1" applyAlignment="1">
      <alignment vertical="center" wrapText="1"/>
    </xf>
    <xf numFmtId="0" fontId="44" fillId="0" borderId="0" xfId="0" applyFont="1" applyAlignment="1">
      <alignment horizontal="center" vertical="center"/>
    </xf>
    <xf numFmtId="3" fontId="44" fillId="0" borderId="0" xfId="0" applyNumberFormat="1" applyFont="1" applyAlignment="1">
      <alignment vertical="center"/>
    </xf>
    <xf numFmtId="3" fontId="44" fillId="0" borderId="27" xfId="0" applyNumberFormat="1" applyFont="1" applyBorder="1" applyAlignment="1">
      <alignment vertical="center" wrapText="1"/>
    </xf>
    <xf numFmtId="9" fontId="0" fillId="0" borderId="0" xfId="0" applyNumberFormat="1" applyAlignment="1">
      <alignment/>
    </xf>
    <xf numFmtId="9" fontId="39" fillId="0" borderId="0" xfId="0" applyNumberFormat="1" applyFont="1" applyAlignment="1">
      <alignment/>
    </xf>
    <xf numFmtId="0" fontId="10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7" fontId="0" fillId="0" borderId="10" xfId="40" applyNumberFormat="1" applyFill="1" applyBorder="1" applyAlignment="1">
      <alignment horizontal="center" vertical="center"/>
    </xf>
    <xf numFmtId="0" fontId="37" fillId="21" borderId="10" xfId="0" applyFont="1" applyFill="1" applyBorder="1" applyAlignment="1">
      <alignment wrapText="1"/>
    </xf>
    <xf numFmtId="0" fontId="37" fillId="21" borderId="10" xfId="0" applyFont="1" applyFill="1" applyBorder="1" applyAlignment="1">
      <alignment/>
    </xf>
    <xf numFmtId="177" fontId="37" fillId="21" borderId="10" xfId="40" applyNumberFormat="1" applyFont="1" applyFill="1" applyBorder="1" applyAlignment="1">
      <alignment/>
    </xf>
    <xf numFmtId="0" fontId="48" fillId="0" borderId="0" xfId="0" applyFont="1" applyAlignment="1">
      <alignment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6" fillId="25" borderId="10" xfId="0" applyFont="1" applyFill="1" applyBorder="1" applyAlignment="1">
      <alignment/>
    </xf>
    <xf numFmtId="3" fontId="6" fillId="25" borderId="10" xfId="0" applyNumberFormat="1" applyFont="1" applyFill="1" applyBorder="1" applyAlignment="1">
      <alignment/>
    </xf>
    <xf numFmtId="3" fontId="0" fillId="25" borderId="10" xfId="0" applyNumberFormat="1" applyFill="1" applyBorder="1" applyAlignment="1">
      <alignment/>
    </xf>
    <xf numFmtId="3" fontId="0" fillId="25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2" fillId="7" borderId="10" xfId="0" applyFont="1" applyFill="1" applyBorder="1" applyAlignment="1">
      <alignment horizontal="centerContinuous" vertical="center" wrapText="1"/>
    </xf>
    <xf numFmtId="0" fontId="2" fillId="7" borderId="10" xfId="0" applyFont="1" applyFill="1" applyBorder="1" applyAlignment="1">
      <alignment horizontal="centerContinuous"/>
    </xf>
    <xf numFmtId="0" fontId="2" fillId="7" borderId="10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/>
    </xf>
    <xf numFmtId="0" fontId="0" fillId="23" borderId="10" xfId="0" applyFill="1" applyBorder="1" applyAlignment="1">
      <alignment vertical="center" wrapText="1"/>
    </xf>
    <xf numFmtId="3" fontId="0" fillId="23" borderId="10" xfId="0" applyNumberFormat="1" applyFill="1" applyBorder="1" applyAlignment="1">
      <alignment/>
    </xf>
    <xf numFmtId="3" fontId="6" fillId="23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wrapText="1"/>
    </xf>
    <xf numFmtId="9" fontId="8" fillId="0" borderId="0" xfId="0" applyNumberFormat="1" applyFont="1" applyAlignment="1">
      <alignment/>
    </xf>
    <xf numFmtId="0" fontId="0" fillId="7" borderId="0" xfId="0" applyFont="1" applyFill="1" applyBorder="1" applyAlignment="1">
      <alignment/>
    </xf>
    <xf numFmtId="3" fontId="0" fillId="0" borderId="10" xfId="0" applyNumberForma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25" xfId="0" applyNumberFormat="1" applyFill="1" applyBorder="1" applyAlignment="1">
      <alignment/>
    </xf>
    <xf numFmtId="3" fontId="0" fillId="0" borderId="10" xfId="0" applyNumberForma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 wrapText="1"/>
    </xf>
    <xf numFmtId="3" fontId="0" fillId="0" borderId="0" xfId="0" applyNumberFormat="1" applyFont="1" applyBorder="1" applyAlignment="1">
      <alignment horizontal="right"/>
    </xf>
    <xf numFmtId="3" fontId="46" fillId="0" borderId="28" xfId="0" applyNumberFormat="1" applyFont="1" applyBorder="1" applyAlignment="1">
      <alignment horizontal="center" vertical="top" wrapText="1"/>
    </xf>
    <xf numFmtId="0" fontId="9" fillId="0" borderId="0" xfId="0" applyFont="1" applyAlignment="1">
      <alignment/>
    </xf>
    <xf numFmtId="0" fontId="49" fillId="0" borderId="0" xfId="0" applyFont="1" applyFill="1" applyBorder="1" applyAlignment="1">
      <alignment horizontal="center" shrinkToFit="1"/>
    </xf>
    <xf numFmtId="0" fontId="49" fillId="0" borderId="10" xfId="0" applyFont="1" applyFill="1" applyBorder="1" applyAlignment="1">
      <alignment horizontal="center" vertical="center" textRotation="90" wrapText="1" shrinkToFit="1"/>
    </xf>
    <xf numFmtId="0" fontId="9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9" fillId="21" borderId="27" xfId="0" applyFont="1" applyFill="1" applyBorder="1" applyAlignment="1">
      <alignment/>
    </xf>
    <xf numFmtId="0" fontId="9" fillId="0" borderId="26" xfId="0" applyFont="1" applyBorder="1" applyAlignment="1">
      <alignment/>
    </xf>
    <xf numFmtId="0" fontId="50" fillId="0" borderId="0" xfId="0" applyFont="1" applyBorder="1" applyAlignment="1">
      <alignment/>
    </xf>
    <xf numFmtId="49" fontId="50" fillId="0" borderId="11" xfId="0" applyNumberFormat="1" applyFont="1" applyBorder="1" applyAlignment="1">
      <alignment/>
    </xf>
    <xf numFmtId="0" fontId="50" fillId="0" borderId="26" xfId="0" applyFont="1" applyBorder="1" applyAlignment="1">
      <alignment/>
    </xf>
    <xf numFmtId="0" fontId="6" fillId="23" borderId="0" xfId="0" applyFont="1" applyFill="1" applyBorder="1" applyAlignment="1">
      <alignment/>
    </xf>
    <xf numFmtId="3" fontId="2" fillId="23" borderId="0" xfId="0" applyNumberFormat="1" applyFont="1" applyFill="1" applyBorder="1" applyAlignment="1">
      <alignment horizontal="right"/>
    </xf>
    <xf numFmtId="3" fontId="6" fillId="23" borderId="0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" fillId="0" borderId="21" xfId="0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" fontId="0" fillId="0" borderId="25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2" fillId="23" borderId="10" xfId="0" applyNumberFormat="1" applyFont="1" applyFill="1" applyBorder="1" applyAlignment="1">
      <alignment vertical="center"/>
    </xf>
    <xf numFmtId="3" fontId="2" fillId="4" borderId="10" xfId="0" applyNumberFormat="1" applyFont="1" applyFill="1" applyBorder="1" applyAlignment="1">
      <alignment vertical="center"/>
    </xf>
    <xf numFmtId="3" fontId="6" fillId="4" borderId="10" xfId="0" applyNumberFormat="1" applyFont="1" applyFill="1" applyBorder="1" applyAlignment="1">
      <alignment vertical="center"/>
    </xf>
    <xf numFmtId="3" fontId="2" fillId="11" borderId="10" xfId="0" applyNumberFormat="1" applyFont="1" applyFill="1" applyBorder="1" applyAlignment="1">
      <alignment vertical="center"/>
    </xf>
    <xf numFmtId="3" fontId="6" fillId="11" borderId="1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3" fontId="6" fillId="0" borderId="33" xfId="0" applyNumberFormat="1" applyFont="1" applyBorder="1" applyAlignment="1">
      <alignment/>
    </xf>
    <xf numFmtId="3" fontId="0" fillId="0" borderId="34" xfId="0" applyNumberFormat="1" applyBorder="1" applyAlignment="1">
      <alignment/>
    </xf>
    <xf numFmtId="3" fontId="6" fillId="0" borderId="34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6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0" borderId="38" xfId="0" applyFont="1" applyBorder="1" applyAlignment="1">
      <alignment/>
    </xf>
    <xf numFmtId="0" fontId="6" fillId="26" borderId="38" xfId="0" applyFont="1" applyFill="1" applyBorder="1" applyAlignment="1">
      <alignment/>
    </xf>
    <xf numFmtId="0" fontId="6" fillId="26" borderId="39" xfId="0" applyFont="1" applyFill="1" applyBorder="1" applyAlignment="1">
      <alignment/>
    </xf>
    <xf numFmtId="0" fontId="0" fillId="0" borderId="34" xfId="0" applyFont="1" applyBorder="1" applyAlignment="1">
      <alignment/>
    </xf>
    <xf numFmtId="0" fontId="6" fillId="0" borderId="37" xfId="0" applyFont="1" applyBorder="1" applyAlignment="1">
      <alignment/>
    </xf>
    <xf numFmtId="3" fontId="6" fillId="0" borderId="40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7" fillId="24" borderId="41" xfId="0" applyNumberFormat="1" applyFont="1" applyFill="1" applyBorder="1" applyAlignment="1">
      <alignment/>
    </xf>
    <xf numFmtId="3" fontId="7" fillId="24" borderId="42" xfId="0" applyNumberFormat="1" applyFont="1" applyFill="1" applyBorder="1" applyAlignment="1">
      <alignment/>
    </xf>
    <xf numFmtId="177" fontId="0" fillId="0" borderId="14" xfId="40" applyNumberFormat="1" applyFill="1" applyBorder="1" applyAlignment="1">
      <alignment horizontal="right" vertical="center"/>
    </xf>
    <xf numFmtId="0" fontId="6" fillId="11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6" fillId="15" borderId="21" xfId="0" applyNumberFormat="1" applyFont="1" applyFill="1" applyBorder="1" applyAlignment="1">
      <alignment vertical="center"/>
    </xf>
    <xf numFmtId="0" fontId="48" fillId="0" borderId="0" xfId="0" applyFont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3" fontId="37" fillId="21" borderId="10" xfId="0" applyNumberFormat="1" applyFont="1" applyFill="1" applyBorder="1" applyAlignment="1">
      <alignment/>
    </xf>
    <xf numFmtId="177" fontId="0" fillId="0" borderId="10" xfId="40" applyNumberFormat="1" applyBorder="1" applyAlignment="1">
      <alignment vertical="center"/>
    </xf>
    <xf numFmtId="3" fontId="3" fillId="0" borderId="43" xfId="0" applyNumberFormat="1" applyFont="1" applyFill="1" applyBorder="1" applyAlignment="1">
      <alignment vertical="center" wrapText="1"/>
    </xf>
    <xf numFmtId="3" fontId="38" fillId="23" borderId="18" xfId="0" applyNumberFormat="1" applyFont="1" applyFill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39" fillId="23" borderId="18" xfId="0" applyNumberFormat="1" applyFont="1" applyFill="1" applyBorder="1" applyAlignment="1">
      <alignment/>
    </xf>
    <xf numFmtId="2" fontId="7" fillId="0" borderId="27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shrinkToFit="1"/>
    </xf>
    <xf numFmtId="0" fontId="0" fillId="0" borderId="11" xfId="0" applyBorder="1" applyAlignment="1">
      <alignment shrinkToFit="1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21" borderId="27" xfId="0" applyFont="1" applyFill="1" applyBorder="1" applyAlignment="1">
      <alignment/>
    </xf>
    <xf numFmtId="0" fontId="0" fillId="23" borderId="0" xfId="0" applyFill="1" applyBorder="1" applyAlignment="1">
      <alignment/>
    </xf>
    <xf numFmtId="0" fontId="0" fillId="0" borderId="27" xfId="0" applyBorder="1" applyAlignment="1">
      <alignment/>
    </xf>
    <xf numFmtId="0" fontId="0" fillId="0" borderId="0" xfId="0" applyAlignment="1">
      <alignment/>
    </xf>
    <xf numFmtId="2" fontId="0" fillId="0" borderId="45" xfId="0" applyNumberFormat="1" applyFont="1" applyBorder="1" applyAlignment="1">
      <alignment wrapText="1"/>
    </xf>
    <xf numFmtId="0" fontId="0" fillId="0" borderId="45" xfId="0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21" xfId="0" applyFont="1" applyFill="1" applyBorder="1" applyAlignment="1">
      <alignment horizontal="center" vertical="center" wrapText="1" shrinkToFit="1"/>
    </xf>
    <xf numFmtId="0" fontId="0" fillId="0" borderId="23" xfId="0" applyBorder="1" applyAlignment="1">
      <alignment vertical="center" wrapText="1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7" fillId="0" borderId="0" xfId="0" applyFont="1" applyAlignment="1">
      <alignment horizontal="center" shrinkToFit="1"/>
    </xf>
    <xf numFmtId="0" fontId="7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7" fillId="0" borderId="0" xfId="0" applyFont="1" applyBorder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7" fillId="0" borderId="0" xfId="0" applyFont="1" applyBorder="1" applyAlignment="1">
      <alignment horizontal="center"/>
    </xf>
    <xf numFmtId="3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2" fontId="38" fillId="0" borderId="16" xfId="0" applyNumberFormat="1" applyFont="1" applyBorder="1" applyAlignment="1">
      <alignment horizontal="left" shrinkToFit="1"/>
    </xf>
    <xf numFmtId="0" fontId="39" fillId="0" borderId="16" xfId="0" applyFont="1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2" fontId="11" fillId="0" borderId="16" xfId="0" applyNumberFormat="1" applyFont="1" applyBorder="1" applyAlignment="1">
      <alignment horizontal="left" shrinkToFit="1"/>
    </xf>
    <xf numFmtId="3" fontId="0" fillId="25" borderId="0" xfId="0" applyNumberFormat="1" applyFill="1" applyAlignment="1">
      <alignment/>
    </xf>
    <xf numFmtId="0" fontId="0" fillId="25" borderId="0" xfId="0" applyFill="1" applyAlignment="1">
      <alignment/>
    </xf>
    <xf numFmtId="3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3" fontId="0" fillId="25" borderId="0" xfId="0" applyNumberFormat="1" applyFont="1" applyFill="1" applyAlignment="1">
      <alignment/>
    </xf>
    <xf numFmtId="0" fontId="0" fillId="25" borderId="0" xfId="0" applyFont="1" applyFill="1" applyAlignment="1">
      <alignment/>
    </xf>
    <xf numFmtId="0" fontId="40" fillId="0" borderId="0" xfId="0" applyFont="1" applyAlignment="1">
      <alignment horizontal="center"/>
    </xf>
    <xf numFmtId="0" fontId="12" fillId="0" borderId="0" xfId="0" applyFont="1" applyAlignment="1">
      <alignment/>
    </xf>
    <xf numFmtId="0" fontId="40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0" fillId="0" borderId="16" xfId="0" applyBorder="1" applyAlignment="1">
      <alignment/>
    </xf>
    <xf numFmtId="0" fontId="2" fillId="23" borderId="21" xfId="0" applyFont="1" applyFill="1" applyBorder="1" applyAlignment="1">
      <alignment horizontal="center"/>
    </xf>
    <xf numFmtId="0" fontId="2" fillId="23" borderId="23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2" fillId="7" borderId="21" xfId="0" applyFont="1" applyFill="1" applyBorder="1" applyAlignment="1">
      <alignment horizontal="center"/>
    </xf>
    <xf numFmtId="0" fontId="2" fillId="7" borderId="23" xfId="0" applyFont="1" applyFill="1" applyBorder="1" applyAlignment="1">
      <alignment horizontal="center"/>
    </xf>
    <xf numFmtId="0" fontId="40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46" fillId="0" borderId="46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3" fontId="46" fillId="0" borderId="46" xfId="0" applyNumberFormat="1" applyFont="1" applyBorder="1" applyAlignment="1">
      <alignment horizontal="center" vertical="center" wrapText="1"/>
    </xf>
    <xf numFmtId="3" fontId="46" fillId="0" borderId="19" xfId="0" applyNumberFormat="1" applyFont="1" applyBorder="1" applyAlignment="1">
      <alignment horizontal="center" vertical="center" wrapText="1"/>
    </xf>
    <xf numFmtId="3" fontId="44" fillId="0" borderId="32" xfId="0" applyNumberFormat="1" applyFont="1" applyBorder="1" applyAlignment="1">
      <alignment horizontal="center" vertical="center" wrapText="1"/>
    </xf>
    <xf numFmtId="3" fontId="44" fillId="0" borderId="28" xfId="0" applyNumberFormat="1" applyFont="1" applyBorder="1" applyAlignment="1">
      <alignment horizontal="center" vertical="center" wrapText="1"/>
    </xf>
    <xf numFmtId="3" fontId="46" fillId="0" borderId="32" xfId="0" applyNumberFormat="1" applyFont="1" applyBorder="1" applyAlignment="1">
      <alignment vertical="center" wrapText="1"/>
    </xf>
    <xf numFmtId="3" fontId="46" fillId="0" borderId="28" xfId="0" applyNumberFormat="1" applyFont="1" applyBorder="1" applyAlignment="1">
      <alignment vertical="center" wrapText="1"/>
    </xf>
    <xf numFmtId="3" fontId="46" fillId="0" borderId="32" xfId="0" applyNumberFormat="1" applyFont="1" applyBorder="1" applyAlignment="1">
      <alignment horizontal="center" vertical="center" wrapText="1"/>
    </xf>
    <xf numFmtId="3" fontId="46" fillId="0" borderId="28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/>
    </xf>
    <xf numFmtId="0" fontId="46" fillId="0" borderId="32" xfId="0" applyFont="1" applyBorder="1" applyAlignment="1">
      <alignment horizontal="center" vertical="top" wrapText="1"/>
    </xf>
    <xf numFmtId="0" fontId="46" fillId="0" borderId="28" xfId="0" applyFont="1" applyBorder="1" applyAlignment="1">
      <alignment horizontal="center" vertical="top" wrapText="1"/>
    </xf>
    <xf numFmtId="0" fontId="44" fillId="0" borderId="0" xfId="0" applyFont="1" applyAlignment="1">
      <alignment horizontal="center"/>
    </xf>
    <xf numFmtId="3" fontId="46" fillId="0" borderId="46" xfId="0" applyNumberFormat="1" applyFont="1" applyBorder="1" applyAlignment="1">
      <alignment vertical="center" wrapText="1"/>
    </xf>
    <xf numFmtId="3" fontId="46" fillId="0" borderId="19" xfId="0" applyNumberFormat="1" applyFont="1" applyBorder="1" applyAlignment="1">
      <alignment vertical="center" wrapText="1"/>
    </xf>
    <xf numFmtId="3" fontId="46" fillId="0" borderId="47" xfId="0" applyNumberFormat="1" applyFont="1" applyBorder="1" applyAlignment="1">
      <alignment horizontal="center" vertical="center" wrapText="1"/>
    </xf>
    <xf numFmtId="3" fontId="46" fillId="0" borderId="48" xfId="0" applyNumberFormat="1" applyFont="1" applyBorder="1" applyAlignment="1">
      <alignment horizontal="center" vertical="center" wrapText="1"/>
    </xf>
    <xf numFmtId="3" fontId="46" fillId="0" borderId="49" xfId="0" applyNumberFormat="1" applyFont="1" applyBorder="1" applyAlignment="1">
      <alignment horizontal="center" vertical="center" wrapText="1"/>
    </xf>
    <xf numFmtId="3" fontId="46" fillId="0" borderId="31" xfId="0" applyNumberFormat="1" applyFont="1" applyBorder="1" applyAlignment="1">
      <alignment horizontal="center" vertical="center" wrapText="1"/>
    </xf>
    <xf numFmtId="0" fontId="46" fillId="0" borderId="46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3" fontId="44" fillId="0" borderId="32" xfId="0" applyNumberFormat="1" applyFont="1" applyBorder="1" applyAlignment="1">
      <alignment horizontal="center" vertical="center"/>
    </xf>
    <xf numFmtId="3" fontId="44" fillId="0" borderId="28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 wrapText="1"/>
    </xf>
    <xf numFmtId="3" fontId="44" fillId="0" borderId="42" xfId="0" applyNumberFormat="1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6" fillId="0" borderId="48" xfId="0" applyFont="1" applyBorder="1" applyAlignment="1">
      <alignment vertical="center" wrapText="1"/>
    </xf>
    <xf numFmtId="0" fontId="46" fillId="0" borderId="31" xfId="0" applyFont="1" applyBorder="1" applyAlignment="1">
      <alignment vertical="center" wrapText="1"/>
    </xf>
    <xf numFmtId="0" fontId="8" fillId="10" borderId="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7" fillId="21" borderId="10" xfId="0" applyFont="1" applyFill="1" applyBorder="1" applyAlignment="1">
      <alignment horizontal="center"/>
    </xf>
    <xf numFmtId="0" fontId="6" fillId="11" borderId="10" xfId="0" applyFont="1" applyFill="1" applyBorder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32" fillId="19" borderId="50" xfId="0" applyFont="1" applyFill="1" applyBorder="1" applyAlignment="1">
      <alignment horizontal="center" vertical="center" textRotation="90" wrapText="1" readingOrder="2"/>
    </xf>
    <xf numFmtId="0" fontId="32" fillId="19" borderId="51" xfId="0" applyFont="1" applyFill="1" applyBorder="1" applyAlignment="1">
      <alignment horizontal="center" vertical="center" textRotation="90" wrapText="1" readingOrder="2"/>
    </xf>
    <xf numFmtId="0" fontId="32" fillId="0" borderId="51" xfId="0" applyFont="1" applyBorder="1" applyAlignment="1">
      <alignment horizontal="center" vertical="center" textRotation="90" wrapText="1" readingOrder="2"/>
    </xf>
    <xf numFmtId="0" fontId="32" fillId="19" borderId="52" xfId="0" applyFont="1" applyFill="1" applyBorder="1" applyAlignment="1">
      <alignment vertical="center" textRotation="90" readingOrder="2"/>
    </xf>
    <xf numFmtId="0" fontId="0" fillId="0" borderId="51" xfId="0" applyBorder="1" applyAlignment="1">
      <alignment/>
    </xf>
    <xf numFmtId="0" fontId="0" fillId="0" borderId="53" xfId="0" applyBorder="1" applyAlignment="1">
      <alignment/>
    </xf>
    <xf numFmtId="0" fontId="32" fillId="19" borderId="50" xfId="0" applyFont="1" applyFill="1" applyBorder="1" applyAlignment="1">
      <alignment vertical="center" textRotation="90" wrapText="1" readingOrder="2"/>
    </xf>
    <xf numFmtId="0" fontId="32" fillId="19" borderId="51" xfId="0" applyFont="1" applyFill="1" applyBorder="1" applyAlignment="1">
      <alignment vertical="center" textRotation="90" wrapText="1" readingOrder="2"/>
    </xf>
    <xf numFmtId="0" fontId="32" fillId="0" borderId="51" xfId="0" applyFont="1" applyBorder="1" applyAlignment="1">
      <alignment vertical="center" textRotation="90" wrapText="1" readingOrder="2"/>
    </xf>
    <xf numFmtId="0" fontId="47" fillId="19" borderId="51" xfId="0" applyFont="1" applyFill="1" applyBorder="1" applyAlignment="1">
      <alignment vertical="center" textRotation="90" readingOrder="2"/>
    </xf>
    <xf numFmtId="0" fontId="47" fillId="19" borderId="53" xfId="0" applyFont="1" applyFill="1" applyBorder="1" applyAlignment="1">
      <alignment vertical="center" textRotation="90" readingOrder="2"/>
    </xf>
    <xf numFmtId="0" fontId="38" fillId="23" borderId="54" xfId="0" applyFont="1" applyFill="1" applyBorder="1" applyAlignment="1">
      <alignment horizontal="center"/>
    </xf>
    <xf numFmtId="0" fontId="38" fillId="23" borderId="55" xfId="0" applyFont="1" applyFill="1" applyBorder="1" applyAlignment="1">
      <alignment horizontal="center"/>
    </xf>
    <xf numFmtId="0" fontId="38" fillId="23" borderId="56" xfId="0" applyFont="1" applyFill="1" applyBorder="1" applyAlignment="1">
      <alignment horizontal="center"/>
    </xf>
    <xf numFmtId="0" fontId="38" fillId="23" borderId="35" xfId="0" applyFont="1" applyFill="1" applyBorder="1" applyAlignment="1">
      <alignment horizontal="center"/>
    </xf>
    <xf numFmtId="0" fontId="7" fillId="24" borderId="32" xfId="0" applyFont="1" applyFill="1" applyBorder="1" applyAlignment="1">
      <alignment horizontal="center"/>
    </xf>
    <xf numFmtId="0" fontId="7" fillId="24" borderId="57" xfId="0" applyFont="1" applyFill="1" applyBorder="1" applyAlignment="1">
      <alignment horizontal="center"/>
    </xf>
    <xf numFmtId="0" fontId="7" fillId="24" borderId="49" xfId="0" applyFont="1" applyFill="1" applyBorder="1" applyAlignment="1">
      <alignment horizontal="center"/>
    </xf>
    <xf numFmtId="0" fontId="7" fillId="24" borderId="58" xfId="0" applyFont="1" applyFill="1" applyBorder="1" applyAlignment="1">
      <alignment horizontal="center"/>
    </xf>
    <xf numFmtId="0" fontId="38" fillId="23" borderId="32" xfId="0" applyFont="1" applyFill="1" applyBorder="1" applyAlignment="1">
      <alignment horizontal="center"/>
    </xf>
    <xf numFmtId="0" fontId="38" fillId="23" borderId="28" xfId="0" applyFont="1" applyFill="1" applyBorder="1" applyAlignment="1">
      <alignment horizontal="center"/>
    </xf>
    <xf numFmtId="0" fontId="42" fillId="0" borderId="0" xfId="0" applyFont="1" applyAlignment="1">
      <alignment horizontal="center" shrinkToFit="1"/>
    </xf>
    <xf numFmtId="0" fontId="32" fillId="19" borderId="50" xfId="0" applyFont="1" applyFill="1" applyBorder="1" applyAlignment="1">
      <alignment vertical="center" textRotation="90" readingOrder="2"/>
    </xf>
    <xf numFmtId="0" fontId="32" fillId="19" borderId="51" xfId="0" applyFont="1" applyFill="1" applyBorder="1" applyAlignment="1">
      <alignment vertical="center" textRotation="90" readingOrder="2"/>
    </xf>
    <xf numFmtId="0" fontId="32" fillId="0" borderId="51" xfId="0" applyFont="1" applyBorder="1" applyAlignment="1">
      <alignment vertical="center" textRotation="90" readingOrder="2"/>
    </xf>
    <xf numFmtId="0" fontId="51" fillId="19" borderId="50" xfId="0" applyFont="1" applyFill="1" applyBorder="1" applyAlignment="1">
      <alignment vertical="center" textRotation="90" wrapText="1" readingOrder="2"/>
    </xf>
    <xf numFmtId="0" fontId="51" fillId="19" borderId="51" xfId="0" applyFont="1" applyFill="1" applyBorder="1" applyAlignment="1">
      <alignment vertical="center" textRotation="90" wrapText="1" readingOrder="2"/>
    </xf>
    <xf numFmtId="0" fontId="51" fillId="0" borderId="51" xfId="0" applyFont="1" applyBorder="1" applyAlignment="1">
      <alignment vertical="center" textRotation="90" wrapText="1" readingOrder="2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workbookViewId="0" topLeftCell="A4">
      <selection activeCell="A5" sqref="A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51362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C14"/>
  <sheetViews>
    <sheetView zoomScalePageLayoutView="0" workbookViewId="0" topLeftCell="A1">
      <selection activeCell="E16" sqref="E16"/>
    </sheetView>
  </sheetViews>
  <sheetFormatPr defaultColWidth="9.140625" defaultRowHeight="12.75"/>
  <cols>
    <col min="2" max="2" width="32.421875" style="0" customWidth="1"/>
    <col min="3" max="3" width="14.8515625" style="0" customWidth="1"/>
  </cols>
  <sheetData>
    <row r="1" spans="1:2" ht="15.75">
      <c r="A1" s="226" t="s">
        <v>274</v>
      </c>
      <c r="B1" s="225"/>
    </row>
    <row r="2" spans="1:2" ht="16.5" thickBot="1">
      <c r="A2" s="401" t="s">
        <v>245</v>
      </c>
      <c r="B2" s="402"/>
    </row>
    <row r="3" spans="1:3" ht="20.25" customHeight="1" thickBot="1">
      <c r="A3" s="80" t="s">
        <v>3</v>
      </c>
      <c r="B3" s="81" t="s">
        <v>12</v>
      </c>
      <c r="C3" s="82">
        <v>2012</v>
      </c>
    </row>
    <row r="4" spans="1:3" ht="13.5" thickBot="1">
      <c r="A4" s="189" t="s">
        <v>0</v>
      </c>
      <c r="B4" s="190" t="s">
        <v>13</v>
      </c>
      <c r="C4" s="218">
        <v>15008</v>
      </c>
    </row>
    <row r="5" spans="1:3" ht="13.5" thickBot="1">
      <c r="A5" s="189" t="s">
        <v>1</v>
      </c>
      <c r="B5" s="190" t="s">
        <v>14</v>
      </c>
      <c r="C5" s="219">
        <v>0</v>
      </c>
    </row>
    <row r="6" spans="1:3" ht="13.5" thickBot="1">
      <c r="A6" s="189" t="s">
        <v>7</v>
      </c>
      <c r="B6" s="190" t="s">
        <v>138</v>
      </c>
      <c r="C6" s="220">
        <v>157605</v>
      </c>
    </row>
    <row r="7" spans="1:3" ht="13.5" thickBot="1">
      <c r="A7" s="189" t="s">
        <v>113</v>
      </c>
      <c r="B7" s="190" t="s">
        <v>299</v>
      </c>
      <c r="C7" s="219">
        <v>1742</v>
      </c>
    </row>
    <row r="8" spans="1:3" ht="13.5" thickBot="1">
      <c r="A8" s="88"/>
      <c r="B8" s="188" t="s">
        <v>8</v>
      </c>
      <c r="C8" s="221">
        <f>SUM(C4:C7)</f>
        <v>174355</v>
      </c>
    </row>
    <row r="9" spans="1:2" ht="12.75">
      <c r="A9" s="8"/>
      <c r="B9" s="8"/>
    </row>
    <row r="10" spans="1:2" ht="12.75">
      <c r="A10" s="13" t="s">
        <v>277</v>
      </c>
      <c r="B10" s="8"/>
    </row>
    <row r="11" spans="1:2" ht="13.5" thickBot="1">
      <c r="A11" s="5"/>
      <c r="B11" s="7"/>
    </row>
    <row r="12" spans="1:3" ht="13.5" thickBot="1">
      <c r="A12" s="186" t="s">
        <v>0</v>
      </c>
      <c r="B12" s="185" t="s">
        <v>379</v>
      </c>
      <c r="C12" s="221">
        <v>1000</v>
      </c>
    </row>
    <row r="13" spans="1:3" ht="13.5" thickBot="1">
      <c r="A13" s="186" t="s">
        <v>1</v>
      </c>
      <c r="B13" s="185" t="s">
        <v>400</v>
      </c>
      <c r="C13" s="222">
        <v>0</v>
      </c>
    </row>
    <row r="14" spans="1:3" ht="13.5" thickBot="1">
      <c r="A14" s="187"/>
      <c r="B14" s="188" t="s">
        <v>8</v>
      </c>
      <c r="C14" s="222">
        <f>SUM(C12:C13)</f>
        <v>1000</v>
      </c>
    </row>
  </sheetData>
  <sheetProtection/>
  <mergeCells count="1">
    <mergeCell ref="A2:B2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&amp;L5. melléklet a 4/2012. (II.16.) önk. rendelethez, ezer Ft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D30"/>
  <sheetViews>
    <sheetView workbookViewId="0" topLeftCell="A1">
      <selection activeCell="B12" sqref="B12"/>
    </sheetView>
  </sheetViews>
  <sheetFormatPr defaultColWidth="9.140625" defaultRowHeight="12.75"/>
  <cols>
    <col min="1" max="1" width="29.8515625" style="0" bestFit="1" customWidth="1"/>
    <col min="2" max="2" width="12.8515625" style="0" customWidth="1"/>
    <col min="3" max="3" width="32.8515625" style="0" customWidth="1"/>
    <col min="4" max="4" width="20.7109375" style="0" customWidth="1"/>
  </cols>
  <sheetData>
    <row r="1" spans="1:4" ht="15.75">
      <c r="A1" s="354" t="s">
        <v>274</v>
      </c>
      <c r="B1" s="354"/>
      <c r="C1" s="354"/>
      <c r="D1" s="354"/>
    </row>
    <row r="2" spans="1:4" ht="15.75">
      <c r="A2" s="372" t="s">
        <v>340</v>
      </c>
      <c r="B2" s="372"/>
      <c r="C2" s="372"/>
      <c r="D2" s="372"/>
    </row>
    <row r="3" spans="1:4" ht="15.75">
      <c r="A3" s="372" t="s">
        <v>315</v>
      </c>
      <c r="B3" s="372"/>
      <c r="C3" s="372"/>
      <c r="D3" s="376"/>
    </row>
    <row r="4" spans="1:4" ht="12.75">
      <c r="A4" s="257" t="s">
        <v>150</v>
      </c>
      <c r="B4" s="258"/>
      <c r="C4" s="257" t="s">
        <v>77</v>
      </c>
      <c r="D4" s="259"/>
    </row>
    <row r="5" spans="1:4" ht="12.75">
      <c r="A5" s="2" t="s">
        <v>150</v>
      </c>
      <c r="B5" s="4">
        <v>225517</v>
      </c>
      <c r="C5" s="2" t="s">
        <v>316</v>
      </c>
      <c r="D5" s="4">
        <v>286253</v>
      </c>
    </row>
    <row r="6" spans="1:4" ht="12.75">
      <c r="A6" s="2" t="s">
        <v>15</v>
      </c>
      <c r="B6" s="4">
        <v>60761</v>
      </c>
      <c r="C6" s="2" t="s">
        <v>317</v>
      </c>
      <c r="D6" s="4">
        <v>76311</v>
      </c>
    </row>
    <row r="7" spans="1:4" ht="12.75">
      <c r="A7" s="2" t="s">
        <v>43</v>
      </c>
      <c r="B7" s="4">
        <v>147131</v>
      </c>
      <c r="C7" s="2" t="s">
        <v>151</v>
      </c>
      <c r="D7" s="4">
        <v>274750</v>
      </c>
    </row>
    <row r="8" spans="1:4" ht="12.75">
      <c r="A8" s="2" t="s">
        <v>318</v>
      </c>
      <c r="B8" s="4">
        <v>13456</v>
      </c>
      <c r="C8" s="2" t="s">
        <v>319</v>
      </c>
      <c r="D8" s="4">
        <v>2700</v>
      </c>
    </row>
    <row r="9" spans="1:4" ht="12.75">
      <c r="A9" s="2" t="s">
        <v>155</v>
      </c>
      <c r="B9" s="4">
        <v>204217</v>
      </c>
      <c r="C9" s="2" t="s">
        <v>107</v>
      </c>
      <c r="D9" s="4">
        <v>17513</v>
      </c>
    </row>
    <row r="10" spans="1:4" ht="12.75">
      <c r="A10" s="2" t="s">
        <v>320</v>
      </c>
      <c r="B10" s="4">
        <v>15630</v>
      </c>
      <c r="C10" s="2" t="s">
        <v>321</v>
      </c>
      <c r="D10" s="4">
        <v>10974</v>
      </c>
    </row>
    <row r="11" spans="1:4" ht="12.75">
      <c r="A11" s="2" t="s">
        <v>322</v>
      </c>
      <c r="B11" s="4"/>
      <c r="C11" s="2" t="s">
        <v>323</v>
      </c>
      <c r="D11" s="4">
        <v>23090</v>
      </c>
    </row>
    <row r="12" spans="1:4" ht="12.75">
      <c r="A12" s="2" t="s">
        <v>152</v>
      </c>
      <c r="B12" s="4">
        <v>25879</v>
      </c>
      <c r="C12" s="2" t="s">
        <v>324</v>
      </c>
      <c r="D12" s="4">
        <v>1000</v>
      </c>
    </row>
    <row r="13" spans="1:4" ht="12.75">
      <c r="A13" s="2" t="s">
        <v>371</v>
      </c>
      <c r="B13" s="4">
        <v>0</v>
      </c>
      <c r="C13" s="2"/>
      <c r="D13" s="4"/>
    </row>
    <row r="14" spans="1:4" ht="12.75">
      <c r="A14" s="100" t="s">
        <v>31</v>
      </c>
      <c r="B14" s="15">
        <f>SUM(B5:B13)</f>
        <v>692591</v>
      </c>
      <c r="C14" s="100" t="s">
        <v>31</v>
      </c>
      <c r="D14" s="15">
        <f>SUM(D5:D13)</f>
        <v>692591</v>
      </c>
    </row>
    <row r="15" spans="1:4" ht="12.75">
      <c r="A15" s="2" t="s">
        <v>325</v>
      </c>
      <c r="B15" s="4"/>
      <c r="C15" s="2"/>
      <c r="D15" s="4"/>
    </row>
    <row r="16" spans="1:4" ht="12.75">
      <c r="A16" s="257" t="s">
        <v>326</v>
      </c>
      <c r="B16" s="258">
        <f>SUM(B14:B15)</f>
        <v>692591</v>
      </c>
      <c r="C16" s="257" t="s">
        <v>326</v>
      </c>
      <c r="D16" s="258">
        <f>SUM(D14:D15)</f>
        <v>692591</v>
      </c>
    </row>
    <row r="17" spans="1:4" ht="12.75">
      <c r="A17" s="257" t="s">
        <v>327</v>
      </c>
      <c r="B17" s="258"/>
      <c r="C17" s="257" t="s">
        <v>6</v>
      </c>
      <c r="D17" s="260"/>
    </row>
    <row r="18" spans="1:4" ht="12.75">
      <c r="A18" s="2" t="s">
        <v>328</v>
      </c>
      <c r="B18" s="4">
        <v>240</v>
      </c>
      <c r="C18" s="16" t="s">
        <v>79</v>
      </c>
      <c r="D18" s="261">
        <v>505713</v>
      </c>
    </row>
    <row r="19" spans="1:4" ht="12.75">
      <c r="A19" s="2" t="s">
        <v>329</v>
      </c>
      <c r="B19" s="4">
        <v>775</v>
      </c>
      <c r="C19" s="16" t="s">
        <v>153</v>
      </c>
      <c r="D19" s="261">
        <v>69768</v>
      </c>
    </row>
    <row r="20" spans="1:4" ht="12.75">
      <c r="A20" s="2" t="s">
        <v>330</v>
      </c>
      <c r="B20" s="4"/>
      <c r="C20" s="16" t="s">
        <v>331</v>
      </c>
      <c r="D20" s="261">
        <v>101676</v>
      </c>
    </row>
    <row r="21" spans="1:4" ht="12.75">
      <c r="A21" s="2" t="s">
        <v>15</v>
      </c>
      <c r="B21" s="4">
        <v>67649</v>
      </c>
      <c r="C21" s="16" t="s">
        <v>370</v>
      </c>
      <c r="D21" s="261">
        <v>870</v>
      </c>
    </row>
    <row r="22" spans="1:4" ht="12.75">
      <c r="A22" s="2" t="s">
        <v>332</v>
      </c>
      <c r="B22" s="4">
        <v>30564</v>
      </c>
      <c r="C22" s="2" t="s">
        <v>154</v>
      </c>
      <c r="D22" s="4">
        <v>3472</v>
      </c>
    </row>
    <row r="23" spans="1:4" ht="12.75">
      <c r="A23" s="2" t="s">
        <v>333</v>
      </c>
      <c r="B23" s="4">
        <v>141851</v>
      </c>
      <c r="C23" s="2" t="s">
        <v>80</v>
      </c>
      <c r="D23" s="261">
        <v>174355</v>
      </c>
    </row>
    <row r="24" spans="1:4" ht="12.75">
      <c r="A24" s="2" t="s">
        <v>334</v>
      </c>
      <c r="B24" s="4"/>
      <c r="C24" s="2" t="s">
        <v>335</v>
      </c>
      <c r="D24" s="261">
        <v>8605</v>
      </c>
    </row>
    <row r="25" spans="1:4" ht="12.75">
      <c r="A25" s="2" t="s">
        <v>152</v>
      </c>
      <c r="B25" s="4">
        <v>317640</v>
      </c>
      <c r="C25" s="2"/>
      <c r="D25" s="261"/>
    </row>
    <row r="26" spans="1:4" ht="12.75">
      <c r="A26" s="2" t="s">
        <v>336</v>
      </c>
      <c r="B26" s="4">
        <v>305740</v>
      </c>
      <c r="C26" s="2"/>
      <c r="D26" s="261"/>
    </row>
    <row r="27" spans="1:4" ht="12.75">
      <c r="A27" s="100" t="s">
        <v>31</v>
      </c>
      <c r="B27" s="15">
        <f>SUM(B18:B26)</f>
        <v>864459</v>
      </c>
      <c r="C27" s="100" t="s">
        <v>31</v>
      </c>
      <c r="D27" s="15">
        <f>SUM(D17:D25)</f>
        <v>864459</v>
      </c>
    </row>
    <row r="28" spans="1:4" ht="12.75">
      <c r="A28" s="2" t="s">
        <v>337</v>
      </c>
      <c r="B28" s="4">
        <v>0</v>
      </c>
      <c r="C28" s="2"/>
      <c r="D28" s="4"/>
    </row>
    <row r="29" spans="1:4" ht="12.75">
      <c r="A29" s="257" t="s">
        <v>338</v>
      </c>
      <c r="B29" s="258">
        <f>SUM(B27:B28)</f>
        <v>864459</v>
      </c>
      <c r="C29" s="257" t="s">
        <v>338</v>
      </c>
      <c r="D29" s="258">
        <f>SUM(D27:D28)</f>
        <v>864459</v>
      </c>
    </row>
    <row r="30" spans="1:4" ht="15">
      <c r="A30" s="214" t="s">
        <v>339</v>
      </c>
      <c r="B30" s="215">
        <f>B16+B29</f>
        <v>1557050</v>
      </c>
      <c r="C30" s="214" t="s">
        <v>339</v>
      </c>
      <c r="D30" s="215">
        <f>D16+D29</f>
        <v>1557050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Header>&amp;L6. melléklet a 4/2012. (II.16.) önk. rendelethez, ezer Ft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8"/>
  <sheetViews>
    <sheetView workbookViewId="0" topLeftCell="A7">
      <selection activeCell="E15" sqref="E15:F15"/>
    </sheetView>
  </sheetViews>
  <sheetFormatPr defaultColWidth="9.140625" defaultRowHeight="12.75"/>
  <cols>
    <col min="1" max="1" width="9.8515625" style="99" customWidth="1"/>
    <col min="2" max="2" width="42.57421875" style="0" customWidth="1"/>
    <col min="3" max="3" width="20.00390625" style="0" customWidth="1"/>
    <col min="4" max="4" width="15.57421875" style="21" customWidth="1"/>
    <col min="5" max="5" width="17.57421875" style="0" customWidth="1"/>
    <col min="6" max="6" width="13.140625" style="0" customWidth="1"/>
    <col min="7" max="7" width="13.57421875" style="21" customWidth="1"/>
    <col min="10" max="10" width="11.00390625" style="0" bestFit="1" customWidth="1"/>
  </cols>
  <sheetData>
    <row r="1" spans="1:7" ht="15">
      <c r="A1" s="413" t="s">
        <v>278</v>
      </c>
      <c r="B1" s="413"/>
      <c r="C1" s="413"/>
      <c r="D1" s="413"/>
      <c r="E1" s="413"/>
      <c r="F1" s="413"/>
      <c r="G1" s="413"/>
    </row>
    <row r="2" spans="1:7" ht="12.75">
      <c r="A2" s="417" t="s">
        <v>271</v>
      </c>
      <c r="B2" s="358"/>
      <c r="C2" s="358"/>
      <c r="D2" s="358"/>
      <c r="E2" s="358"/>
      <c r="F2" s="358"/>
      <c r="G2" s="358"/>
    </row>
    <row r="3" spans="1:7" ht="18.75" thickBot="1">
      <c r="A3" s="414" t="s">
        <v>252</v>
      </c>
      <c r="B3" s="414"/>
      <c r="C3" s="414"/>
      <c r="D3" s="414"/>
      <c r="E3" s="414"/>
      <c r="F3" s="414"/>
      <c r="G3" s="414"/>
    </row>
    <row r="4" spans="1:7" ht="13.5" thickBot="1">
      <c r="A4" s="223" t="s">
        <v>253</v>
      </c>
      <c r="B4" s="224" t="s">
        <v>254</v>
      </c>
      <c r="C4" s="224" t="s">
        <v>255</v>
      </c>
      <c r="D4" s="280" t="s">
        <v>256</v>
      </c>
      <c r="E4" s="415" t="s">
        <v>240</v>
      </c>
      <c r="F4" s="416"/>
      <c r="G4" s="280" t="s">
        <v>257</v>
      </c>
    </row>
    <row r="5" spans="1:7" s="66" customFormat="1" ht="48.75" thickBot="1">
      <c r="A5" s="232" t="s">
        <v>0</v>
      </c>
      <c r="B5" s="230" t="s">
        <v>263</v>
      </c>
      <c r="C5" s="230" t="s">
        <v>264</v>
      </c>
      <c r="D5" s="231">
        <v>1273970110</v>
      </c>
      <c r="E5" s="411">
        <v>191095516</v>
      </c>
      <c r="F5" s="412"/>
      <c r="G5" s="234">
        <v>1082074594</v>
      </c>
    </row>
    <row r="6" spans="1:7" s="66" customFormat="1" ht="12.75" customHeight="1">
      <c r="A6" s="424" t="s">
        <v>1</v>
      </c>
      <c r="B6" s="433" t="s">
        <v>259</v>
      </c>
      <c r="C6" s="403" t="s">
        <v>260</v>
      </c>
      <c r="D6" s="405" t="s">
        <v>261</v>
      </c>
      <c r="E6" s="420" t="s">
        <v>262</v>
      </c>
      <c r="F6" s="421"/>
      <c r="G6" s="418" t="s">
        <v>293</v>
      </c>
    </row>
    <row r="7" spans="1:7" s="66" customFormat="1" ht="72.75" customHeight="1" thickBot="1">
      <c r="A7" s="425"/>
      <c r="B7" s="434"/>
      <c r="C7" s="404"/>
      <c r="D7" s="406"/>
      <c r="E7" s="422"/>
      <c r="F7" s="423"/>
      <c r="G7" s="419"/>
    </row>
    <row r="8" spans="1:7" s="66" customFormat="1" ht="26.25" thickBot="1">
      <c r="A8" s="239" t="s">
        <v>7</v>
      </c>
      <c r="B8" s="240" t="s">
        <v>265</v>
      </c>
      <c r="C8" s="240" t="s">
        <v>266</v>
      </c>
      <c r="D8" s="244">
        <v>1383624207</v>
      </c>
      <c r="E8" s="428" t="s">
        <v>258</v>
      </c>
      <c r="F8" s="429"/>
      <c r="G8" s="237">
        <v>1383624207</v>
      </c>
    </row>
    <row r="9" spans="1:7" s="66" customFormat="1" ht="24.75" thickBot="1">
      <c r="A9" s="239" t="s">
        <v>113</v>
      </c>
      <c r="B9" s="230" t="s">
        <v>295</v>
      </c>
      <c r="C9" s="230" t="s">
        <v>294</v>
      </c>
      <c r="D9" s="231">
        <v>25599645</v>
      </c>
      <c r="E9" s="411">
        <v>2559965</v>
      </c>
      <c r="F9" s="412"/>
      <c r="G9" s="231">
        <v>23039680</v>
      </c>
    </row>
    <row r="10" spans="1:7" s="66" customFormat="1" ht="26.25" thickBot="1">
      <c r="A10" s="239" t="s">
        <v>2</v>
      </c>
      <c r="B10" s="240" t="s">
        <v>304</v>
      </c>
      <c r="C10" s="240" t="s">
        <v>305</v>
      </c>
      <c r="D10" s="244">
        <v>100974533</v>
      </c>
      <c r="E10" s="407">
        <v>0</v>
      </c>
      <c r="F10" s="408"/>
      <c r="G10" s="237">
        <v>100974533</v>
      </c>
    </row>
    <row r="11" spans="1:7" s="66" customFormat="1" ht="36.75" customHeight="1" thickBot="1">
      <c r="A11" s="239" t="s">
        <v>228</v>
      </c>
      <c r="B11" s="240" t="s">
        <v>296</v>
      </c>
      <c r="C11" s="240" t="s">
        <v>297</v>
      </c>
      <c r="D11" s="244">
        <v>370114100</v>
      </c>
      <c r="E11" s="407">
        <v>37011410</v>
      </c>
      <c r="F11" s="408"/>
      <c r="G11" s="237">
        <v>333102690</v>
      </c>
    </row>
    <row r="12" spans="1:7" s="66" customFormat="1" ht="18.75" thickBot="1">
      <c r="A12" s="430" t="s">
        <v>267</v>
      </c>
      <c r="B12" s="430"/>
      <c r="C12" s="430"/>
      <c r="D12" s="430"/>
      <c r="E12" s="430"/>
      <c r="F12" s="430"/>
      <c r="G12" s="243"/>
    </row>
    <row r="13" spans="1:7" s="66" customFormat="1" ht="13.5" thickBot="1">
      <c r="A13" s="239" t="s">
        <v>253</v>
      </c>
      <c r="B13" s="240" t="s">
        <v>254</v>
      </c>
      <c r="C13" s="240" t="s">
        <v>255</v>
      </c>
      <c r="D13" s="241" t="s">
        <v>256</v>
      </c>
      <c r="E13" s="431" t="s">
        <v>240</v>
      </c>
      <c r="F13" s="432"/>
      <c r="G13" s="241" t="s">
        <v>257</v>
      </c>
    </row>
    <row r="14" spans="1:7" s="66" customFormat="1" ht="36.75" thickBot="1">
      <c r="A14" s="229" t="s">
        <v>0</v>
      </c>
      <c r="B14" s="230" t="s">
        <v>288</v>
      </c>
      <c r="C14" s="230" t="s">
        <v>289</v>
      </c>
      <c r="D14" s="231">
        <v>192492550</v>
      </c>
      <c r="E14" s="426">
        <v>28873882</v>
      </c>
      <c r="F14" s="427"/>
      <c r="G14" s="231">
        <v>163618668</v>
      </c>
    </row>
    <row r="15" spans="1:7" s="66" customFormat="1" ht="24.75" thickBot="1">
      <c r="A15" s="232" t="s">
        <v>1</v>
      </c>
      <c r="B15" s="233" t="s">
        <v>290</v>
      </c>
      <c r="C15" s="233" t="s">
        <v>291</v>
      </c>
      <c r="D15" s="234">
        <v>149575019</v>
      </c>
      <c r="E15" s="409" t="s">
        <v>292</v>
      </c>
      <c r="F15" s="410"/>
      <c r="G15" s="234">
        <v>134617517</v>
      </c>
    </row>
    <row r="16" spans="1:7" s="66" customFormat="1" ht="26.25" thickBot="1">
      <c r="A16" s="235" t="s">
        <v>7</v>
      </c>
      <c r="B16" s="236" t="s">
        <v>302</v>
      </c>
      <c r="C16" s="240" t="s">
        <v>303</v>
      </c>
      <c r="D16" s="244">
        <v>254987266</v>
      </c>
      <c r="E16" s="407">
        <v>25498727</v>
      </c>
      <c r="F16" s="408"/>
      <c r="G16" s="237">
        <v>229488539</v>
      </c>
    </row>
    <row r="17" spans="1:7" s="66" customFormat="1" ht="12.75">
      <c r="A17" s="242"/>
      <c r="B17" s="238"/>
      <c r="C17" s="238"/>
      <c r="D17" s="243"/>
      <c r="E17" s="238"/>
      <c r="F17" s="238"/>
      <c r="G17" s="243"/>
    </row>
    <row r="18" spans="1:7" s="66" customFormat="1" ht="12.75">
      <c r="A18" s="242"/>
      <c r="B18" s="238"/>
      <c r="C18" s="238"/>
      <c r="D18" s="243"/>
      <c r="E18" s="238"/>
      <c r="F18" s="238"/>
      <c r="G18" s="243"/>
    </row>
  </sheetData>
  <mergeCells count="20">
    <mergeCell ref="G6:G7"/>
    <mergeCell ref="E6:F7"/>
    <mergeCell ref="A6:A7"/>
    <mergeCell ref="E14:F14"/>
    <mergeCell ref="E8:F8"/>
    <mergeCell ref="A12:F12"/>
    <mergeCell ref="E13:F13"/>
    <mergeCell ref="E9:F9"/>
    <mergeCell ref="E10:F10"/>
    <mergeCell ref="B6:B7"/>
    <mergeCell ref="E5:F5"/>
    <mergeCell ref="A1:G1"/>
    <mergeCell ref="A3:G3"/>
    <mergeCell ref="E4:F4"/>
    <mergeCell ref="A2:G2"/>
    <mergeCell ref="C6:C7"/>
    <mergeCell ref="D6:D7"/>
    <mergeCell ref="E16:F16"/>
    <mergeCell ref="E11:F11"/>
    <mergeCell ref="E15:F15"/>
  </mergeCells>
  <printOptions headings="1"/>
  <pageMargins left="0.75" right="0.75" top="1" bottom="1" header="0.5" footer="0.5"/>
  <pageSetup fitToHeight="1" fitToWidth="1" horizontalDpi="600" verticalDpi="600" orientation="landscape" paperSize="9" scale="96" r:id="rId1"/>
  <headerFooter alignWithMargins="0">
    <oddHeader>&amp;L7. melléklet a 4/2012. (II.16.) önk.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12"/>
  <sheetViews>
    <sheetView zoomScalePageLayoutView="0" workbookViewId="0" topLeftCell="B1">
      <selection activeCell="G14" sqref="G14"/>
    </sheetView>
  </sheetViews>
  <sheetFormatPr defaultColWidth="9.140625" defaultRowHeight="12.75"/>
  <cols>
    <col min="2" max="2" width="38.00390625" style="0" customWidth="1"/>
    <col min="4" max="4" width="8.8515625" style="0" customWidth="1"/>
    <col min="6" max="6" width="8.00390625" style="0" customWidth="1"/>
  </cols>
  <sheetData>
    <row r="1" spans="2:7" s="17" customFormat="1" ht="15.75">
      <c r="B1" s="354" t="s">
        <v>274</v>
      </c>
      <c r="C1" s="354"/>
      <c r="D1" s="354"/>
      <c r="E1" s="354"/>
      <c r="F1" s="354"/>
      <c r="G1" s="354"/>
    </row>
    <row r="2" spans="2:7" s="17" customFormat="1" ht="21.75" customHeight="1">
      <c r="B2" s="398" t="s">
        <v>279</v>
      </c>
      <c r="C2" s="398"/>
      <c r="D2" s="398"/>
      <c r="E2" s="398"/>
      <c r="F2" s="398"/>
      <c r="G2" s="398"/>
    </row>
    <row r="3" spans="1:7" s="17" customFormat="1" ht="12.75" customHeight="1">
      <c r="A3" s="436" t="s">
        <v>401</v>
      </c>
      <c r="B3" s="94" t="s">
        <v>124</v>
      </c>
      <c r="C3" s="95"/>
      <c r="D3" s="95" t="s">
        <v>280</v>
      </c>
      <c r="E3" s="95"/>
      <c r="F3" s="95"/>
      <c r="G3" s="96"/>
    </row>
    <row r="4" spans="1:7" s="67" customFormat="1" ht="51.75" customHeight="1">
      <c r="A4" s="436"/>
      <c r="B4" s="70" t="s">
        <v>125</v>
      </c>
      <c r="C4" s="92" t="s">
        <v>128</v>
      </c>
      <c r="D4" s="92" t="s">
        <v>126</v>
      </c>
      <c r="E4" s="92" t="s">
        <v>129</v>
      </c>
      <c r="F4" s="92" t="s">
        <v>149</v>
      </c>
      <c r="G4" s="70" t="s">
        <v>127</v>
      </c>
    </row>
    <row r="5" spans="1:7" ht="12.75">
      <c r="A5" s="436"/>
      <c r="B5" s="76"/>
      <c r="C5" s="93" t="s">
        <v>130</v>
      </c>
      <c r="D5" s="93" t="s">
        <v>130</v>
      </c>
      <c r="E5" s="93" t="s">
        <v>131</v>
      </c>
      <c r="F5" s="93" t="s">
        <v>131</v>
      </c>
      <c r="G5" s="97" t="s">
        <v>131</v>
      </c>
    </row>
    <row r="6" spans="1:7" s="5" customFormat="1" ht="12.75">
      <c r="A6" s="295" t="s">
        <v>0</v>
      </c>
      <c r="B6" s="294" t="s">
        <v>379</v>
      </c>
      <c r="C6" s="296">
        <v>5</v>
      </c>
      <c r="D6" s="296">
        <v>2</v>
      </c>
      <c r="E6" s="296">
        <v>90</v>
      </c>
      <c r="F6" s="296">
        <v>0</v>
      </c>
      <c r="G6" s="78">
        <f aca="true" t="shared" si="0" ref="G6:G11">SUM(C6:F6)</f>
        <v>97</v>
      </c>
    </row>
    <row r="7" spans="1:7" ht="20.25" customHeight="1">
      <c r="A7" s="295" t="s">
        <v>1</v>
      </c>
      <c r="B7" s="98" t="s">
        <v>16</v>
      </c>
      <c r="C7" s="297">
        <v>26</v>
      </c>
      <c r="D7" s="298">
        <v>0</v>
      </c>
      <c r="E7" s="298">
        <v>0</v>
      </c>
      <c r="F7" s="298">
        <v>2</v>
      </c>
      <c r="G7" s="78">
        <f t="shared" si="0"/>
        <v>28</v>
      </c>
    </row>
    <row r="8" spans="1:7" ht="18" customHeight="1">
      <c r="A8" s="295" t="s">
        <v>7</v>
      </c>
      <c r="B8" s="98" t="s">
        <v>132</v>
      </c>
      <c r="C8" s="297">
        <v>40</v>
      </c>
      <c r="D8" s="298">
        <v>8</v>
      </c>
      <c r="E8" s="298">
        <v>1</v>
      </c>
      <c r="F8" s="298">
        <v>1</v>
      </c>
      <c r="G8" s="78">
        <f t="shared" si="0"/>
        <v>50</v>
      </c>
    </row>
    <row r="9" spans="1:7" ht="20.25" customHeight="1">
      <c r="A9" s="295" t="s">
        <v>113</v>
      </c>
      <c r="B9" s="98" t="s">
        <v>114</v>
      </c>
      <c r="C9" s="297">
        <v>32</v>
      </c>
      <c r="D9" s="298">
        <v>2</v>
      </c>
      <c r="E9" s="298">
        <v>1</v>
      </c>
      <c r="F9" s="298">
        <v>0</v>
      </c>
      <c r="G9" s="78">
        <f t="shared" si="0"/>
        <v>35</v>
      </c>
    </row>
    <row r="10" spans="1:7" ht="21" customHeight="1">
      <c r="A10" s="295" t="s">
        <v>2</v>
      </c>
      <c r="B10" s="98" t="s">
        <v>133</v>
      </c>
      <c r="C10" s="297">
        <v>25</v>
      </c>
      <c r="D10" s="298">
        <v>0</v>
      </c>
      <c r="E10" s="299">
        <v>0</v>
      </c>
      <c r="F10" s="299">
        <v>0</v>
      </c>
      <c r="G10" s="78">
        <f t="shared" si="0"/>
        <v>25</v>
      </c>
    </row>
    <row r="11" spans="1:7" ht="18.75" customHeight="1">
      <c r="A11" s="295" t="s">
        <v>228</v>
      </c>
      <c r="B11" s="98" t="s">
        <v>134</v>
      </c>
      <c r="C11" s="297">
        <v>3</v>
      </c>
      <c r="D11" s="300">
        <v>0</v>
      </c>
      <c r="E11" s="299">
        <v>0</v>
      </c>
      <c r="F11" s="299">
        <v>0</v>
      </c>
      <c r="G11" s="78">
        <f t="shared" si="0"/>
        <v>3</v>
      </c>
    </row>
    <row r="12" spans="1:7" s="17" customFormat="1" ht="22.5" customHeight="1">
      <c r="A12" s="435" t="s">
        <v>135</v>
      </c>
      <c r="B12" s="435"/>
      <c r="C12" s="77">
        <f>SUM(C6:C11)</f>
        <v>131</v>
      </c>
      <c r="D12" s="77">
        <f>SUM(D6:D11)</f>
        <v>12</v>
      </c>
      <c r="E12" s="77">
        <f>SUM(E6:E11)</f>
        <v>92</v>
      </c>
      <c r="F12" s="77">
        <f>SUM(F6:F11)</f>
        <v>3</v>
      </c>
      <c r="G12" s="77">
        <f>SUM(G6:G11)</f>
        <v>238</v>
      </c>
    </row>
  </sheetData>
  <sheetProtection/>
  <mergeCells count="4">
    <mergeCell ref="A12:B12"/>
    <mergeCell ref="B1:G1"/>
    <mergeCell ref="B2:G2"/>
    <mergeCell ref="A3:A5"/>
  </mergeCells>
  <printOptions headings="1"/>
  <pageMargins left="0.7" right="0.7" top="0.75" bottom="0.75" header="0.3" footer="0.3"/>
  <pageSetup fitToHeight="1" fitToWidth="1" horizontalDpi="600" verticalDpi="600" orientation="landscape" paperSize="9" r:id="rId1"/>
  <headerFooter alignWithMargins="0">
    <oddHeader>&amp;L8. melléklet a 4/2012. (II.16.) önk.rendelethez, fő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S27"/>
  <sheetViews>
    <sheetView zoomScalePageLayoutView="0" workbookViewId="0" topLeftCell="A10">
      <selection activeCell="F18" sqref="F18"/>
    </sheetView>
  </sheetViews>
  <sheetFormatPr defaultColWidth="9.140625" defaultRowHeight="12.75"/>
  <cols>
    <col min="1" max="1" width="46.28125" style="0" customWidth="1"/>
    <col min="2" max="2" width="14.28125" style="0" bestFit="1" customWidth="1"/>
    <col min="3" max="3" width="14.7109375" style="0" customWidth="1"/>
    <col min="4" max="4" width="14.00390625" style="0" bestFit="1" customWidth="1"/>
    <col min="5" max="5" width="14.7109375" style="0" customWidth="1"/>
    <col min="6" max="6" width="14.00390625" style="0" bestFit="1" customWidth="1"/>
    <col min="7" max="7" width="15.00390625" style="0" customWidth="1"/>
    <col min="8" max="8" width="13.8515625" style="0" customWidth="1"/>
    <col min="9" max="9" width="13.57421875" style="0" customWidth="1"/>
    <col min="10" max="10" width="13.7109375" style="0" customWidth="1"/>
    <col min="11" max="11" width="12.28125" style="0" customWidth="1"/>
    <col min="12" max="12" width="12.140625" style="0" customWidth="1"/>
    <col min="13" max="13" width="12.57421875" style="0" customWidth="1"/>
    <col min="14" max="15" width="12.421875" style="0" customWidth="1"/>
    <col min="16" max="16" width="12.28125" style="0" customWidth="1"/>
    <col min="17" max="18" width="12.421875" style="0" bestFit="1" customWidth="1"/>
  </cols>
  <sheetData>
    <row r="1" spans="1:7" ht="18">
      <c r="A1" s="437" t="s">
        <v>274</v>
      </c>
      <c r="B1" s="438"/>
      <c r="C1" s="438"/>
      <c r="D1" s="438"/>
      <c r="E1" s="438"/>
      <c r="F1" s="438"/>
      <c r="G1" s="438"/>
    </row>
    <row r="2" spans="1:8" ht="18">
      <c r="A2" s="439" t="s">
        <v>17</v>
      </c>
      <c r="B2" s="439"/>
      <c r="C2" s="439"/>
      <c r="D2" s="439"/>
      <c r="E2" s="439"/>
      <c r="F2" s="439"/>
      <c r="G2" s="439"/>
      <c r="H2" s="439"/>
    </row>
    <row r="3" spans="1:18" s="17" customFormat="1" ht="12.75">
      <c r="A3" s="70" t="s">
        <v>4</v>
      </c>
      <c r="B3" s="71" t="s">
        <v>18</v>
      </c>
      <c r="C3" s="72" t="s">
        <v>20</v>
      </c>
      <c r="D3" s="72" t="s">
        <v>21</v>
      </c>
      <c r="E3" s="72" t="s">
        <v>22</v>
      </c>
      <c r="F3" s="72" t="s">
        <v>117</v>
      </c>
      <c r="G3" s="72" t="s">
        <v>145</v>
      </c>
      <c r="H3" s="332">
        <v>2018</v>
      </c>
      <c r="I3" s="332">
        <v>2019</v>
      </c>
      <c r="J3" s="332">
        <v>2020</v>
      </c>
      <c r="K3" s="332">
        <v>2021</v>
      </c>
      <c r="L3" s="332">
        <v>2022</v>
      </c>
      <c r="M3" s="332">
        <v>2023</v>
      </c>
      <c r="N3" s="332">
        <v>2024</v>
      </c>
      <c r="O3" s="332">
        <v>2025</v>
      </c>
      <c r="P3" s="332">
        <v>2026</v>
      </c>
      <c r="Q3" s="332">
        <v>2027</v>
      </c>
      <c r="R3" s="332">
        <v>2028</v>
      </c>
    </row>
    <row r="4" spans="1:18" ht="12.75">
      <c r="A4" s="68" t="s">
        <v>23</v>
      </c>
      <c r="B4" s="3" t="s">
        <v>24</v>
      </c>
      <c r="C4" s="14">
        <v>508</v>
      </c>
      <c r="D4" s="14">
        <v>508</v>
      </c>
      <c r="E4" s="3">
        <v>21</v>
      </c>
      <c r="F4" s="3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68" t="s">
        <v>25</v>
      </c>
      <c r="B5" s="3" t="s">
        <v>409</v>
      </c>
      <c r="C5" s="14">
        <v>476</v>
      </c>
      <c r="D5" s="14">
        <v>387</v>
      </c>
      <c r="E5" s="3"/>
      <c r="F5" s="3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2.75">
      <c r="A6" s="68" t="s">
        <v>26</v>
      </c>
      <c r="B6" s="3" t="s">
        <v>27</v>
      </c>
      <c r="C6" s="14">
        <v>1765</v>
      </c>
      <c r="D6" s="3">
        <v>882</v>
      </c>
      <c r="E6" s="3"/>
      <c r="F6" s="3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68" t="s">
        <v>28</v>
      </c>
      <c r="B7" s="3" t="s">
        <v>27</v>
      </c>
      <c r="C7" s="14">
        <v>723</v>
      </c>
      <c r="D7" s="3">
        <v>361</v>
      </c>
      <c r="E7" s="3"/>
      <c r="F7" s="3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9" s="5" customFormat="1" ht="38.25">
      <c r="A8" s="68" t="s">
        <v>314</v>
      </c>
      <c r="B8" s="3"/>
      <c r="C8" s="14">
        <v>29082</v>
      </c>
      <c r="D8" s="14">
        <v>28419</v>
      </c>
      <c r="E8" s="14">
        <v>27755</v>
      </c>
      <c r="F8" s="14">
        <v>27092</v>
      </c>
      <c r="G8" s="14">
        <v>26429</v>
      </c>
      <c r="H8" s="14">
        <v>25765</v>
      </c>
      <c r="I8" s="14">
        <v>25102</v>
      </c>
      <c r="J8" s="14">
        <v>24438</v>
      </c>
      <c r="K8" s="14">
        <v>23775</v>
      </c>
      <c r="L8" s="14">
        <v>23112</v>
      </c>
      <c r="M8" s="14">
        <v>22448</v>
      </c>
      <c r="N8" s="14">
        <v>21785</v>
      </c>
      <c r="O8" s="14">
        <v>21121</v>
      </c>
      <c r="P8" s="14">
        <v>20458</v>
      </c>
      <c r="Q8" s="14">
        <v>19795</v>
      </c>
      <c r="R8" s="14">
        <v>9664</v>
      </c>
      <c r="S8" s="24"/>
    </row>
    <row r="9" spans="1:18" ht="12.75">
      <c r="A9" s="68" t="s">
        <v>123</v>
      </c>
      <c r="B9" s="3"/>
      <c r="C9" s="14">
        <v>1400</v>
      </c>
      <c r="D9" s="14">
        <v>1000</v>
      </c>
      <c r="E9" s="14"/>
      <c r="F9" s="14"/>
      <c r="G9" s="14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73" t="s">
        <v>29</v>
      </c>
      <c r="B10" s="74"/>
      <c r="C10" s="75">
        <f>SUM(C4:C9)</f>
        <v>33954</v>
      </c>
      <c r="D10" s="75">
        <f aca="true" t="shared" si="0" ref="D10:R10">SUM(D4:D9)</f>
        <v>31557</v>
      </c>
      <c r="E10" s="75">
        <f t="shared" si="0"/>
        <v>27776</v>
      </c>
      <c r="F10" s="75">
        <f t="shared" si="0"/>
        <v>27092</v>
      </c>
      <c r="G10" s="75">
        <f t="shared" si="0"/>
        <v>26429</v>
      </c>
      <c r="H10" s="75">
        <f t="shared" si="0"/>
        <v>25765</v>
      </c>
      <c r="I10" s="75">
        <f t="shared" si="0"/>
        <v>25102</v>
      </c>
      <c r="J10" s="75">
        <f t="shared" si="0"/>
        <v>24438</v>
      </c>
      <c r="K10" s="75">
        <f t="shared" si="0"/>
        <v>23775</v>
      </c>
      <c r="L10" s="75">
        <f t="shared" si="0"/>
        <v>23112</v>
      </c>
      <c r="M10" s="75">
        <f t="shared" si="0"/>
        <v>22448</v>
      </c>
      <c r="N10" s="75">
        <f t="shared" si="0"/>
        <v>21785</v>
      </c>
      <c r="O10" s="75">
        <f t="shared" si="0"/>
        <v>21121</v>
      </c>
      <c r="P10" s="75">
        <f t="shared" si="0"/>
        <v>20458</v>
      </c>
      <c r="Q10" s="75">
        <f t="shared" si="0"/>
        <v>19795</v>
      </c>
      <c r="R10" s="75">
        <f t="shared" si="0"/>
        <v>9664</v>
      </c>
    </row>
    <row r="11" spans="1:18" s="5" customFormat="1" ht="12.75">
      <c r="A11" s="333"/>
      <c r="B11" s="334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35"/>
    </row>
    <row r="12" spans="1:10" s="17" customFormat="1" ht="12.75">
      <c r="A12" s="70" t="s">
        <v>4</v>
      </c>
      <c r="B12" s="72" t="s">
        <v>19</v>
      </c>
      <c r="C12" s="72" t="s">
        <v>20</v>
      </c>
      <c r="D12" s="72" t="s">
        <v>21</v>
      </c>
      <c r="E12" s="72" t="s">
        <v>22</v>
      </c>
      <c r="F12" s="72" t="s">
        <v>117</v>
      </c>
      <c r="G12" s="72" t="s">
        <v>145</v>
      </c>
      <c r="H12" s="332">
        <v>2018</v>
      </c>
      <c r="I12" s="332">
        <v>2019</v>
      </c>
      <c r="J12" s="332">
        <v>2020</v>
      </c>
    </row>
    <row r="13" spans="1:10" s="66" customFormat="1" ht="25.5">
      <c r="A13" s="69" t="s">
        <v>246</v>
      </c>
      <c r="B13" s="273">
        <v>10571</v>
      </c>
      <c r="C13" s="273">
        <v>10629</v>
      </c>
      <c r="D13" s="273">
        <v>10688</v>
      </c>
      <c r="E13" s="273">
        <v>10604</v>
      </c>
      <c r="F13" s="273">
        <v>14485</v>
      </c>
      <c r="G13" s="273">
        <v>60241</v>
      </c>
      <c r="H13" s="340">
        <v>57641</v>
      </c>
      <c r="I13" s="340">
        <v>55041</v>
      </c>
      <c r="J13" s="340">
        <v>49392</v>
      </c>
    </row>
    <row r="14" spans="1:10" s="66" customFormat="1" ht="51.75" customHeight="1">
      <c r="A14" s="278" t="s">
        <v>378</v>
      </c>
      <c r="B14" s="331">
        <v>30000</v>
      </c>
      <c r="C14" s="254"/>
      <c r="D14" s="254"/>
      <c r="E14" s="254"/>
      <c r="F14" s="254"/>
      <c r="G14" s="254"/>
      <c r="H14" s="255"/>
      <c r="I14" s="255"/>
      <c r="J14" s="255"/>
    </row>
    <row r="15" spans="1:10" ht="12.75">
      <c r="A15" s="73" t="s">
        <v>30</v>
      </c>
      <c r="B15" s="75">
        <f>SUM(B13:B14)</f>
        <v>40571</v>
      </c>
      <c r="C15" s="75">
        <f aca="true" t="shared" si="1" ref="C15:J15">SUM(C13:C14)</f>
        <v>10629</v>
      </c>
      <c r="D15" s="75">
        <f t="shared" si="1"/>
        <v>10688</v>
      </c>
      <c r="E15" s="75">
        <f t="shared" si="1"/>
        <v>10604</v>
      </c>
      <c r="F15" s="75">
        <f t="shared" si="1"/>
        <v>14485</v>
      </c>
      <c r="G15" s="75">
        <f t="shared" si="1"/>
        <v>60241</v>
      </c>
      <c r="H15" s="75">
        <f t="shared" si="1"/>
        <v>57641</v>
      </c>
      <c r="I15" s="75">
        <f t="shared" si="1"/>
        <v>55041</v>
      </c>
      <c r="J15" s="75">
        <f t="shared" si="1"/>
        <v>49392</v>
      </c>
    </row>
    <row r="16" ht="12.75">
      <c r="A16" s="67"/>
    </row>
    <row r="17" spans="1:3" ht="18">
      <c r="A17" s="216" t="s">
        <v>239</v>
      </c>
      <c r="B17" s="217"/>
      <c r="C17" s="336" t="s">
        <v>313</v>
      </c>
    </row>
    <row r="18" spans="1:3" ht="33.75" customHeight="1">
      <c r="A18" s="247"/>
      <c r="B18" s="3"/>
      <c r="C18" s="248" t="s">
        <v>306</v>
      </c>
    </row>
    <row r="19" spans="1:5" ht="51" customHeight="1">
      <c r="A19" s="101" t="s">
        <v>247</v>
      </c>
      <c r="B19" s="256" t="s">
        <v>359</v>
      </c>
      <c r="C19" s="249">
        <v>49244</v>
      </c>
      <c r="D19" s="253"/>
      <c r="E19" s="253"/>
    </row>
    <row r="20" spans="1:5" s="253" customFormat="1" ht="15">
      <c r="A20" s="250" t="s">
        <v>248</v>
      </c>
      <c r="B20" s="251"/>
      <c r="C20" s="252">
        <f>SUM(C19)</f>
        <v>49244</v>
      </c>
      <c r="D20"/>
      <c r="E20"/>
    </row>
    <row r="22" spans="1:5" ht="12.75">
      <c r="A22" s="442" t="s">
        <v>307</v>
      </c>
      <c r="B22" s="442"/>
      <c r="C22" s="72" t="s">
        <v>20</v>
      </c>
      <c r="D22" s="72" t="s">
        <v>21</v>
      </c>
      <c r="E22" s="72" t="s">
        <v>22</v>
      </c>
    </row>
    <row r="23" spans="1:5" ht="12.75">
      <c r="A23" s="440" t="s">
        <v>308</v>
      </c>
      <c r="B23" s="440"/>
      <c r="C23" s="4">
        <v>345</v>
      </c>
      <c r="D23" s="4">
        <v>345</v>
      </c>
      <c r="E23" s="4"/>
    </row>
    <row r="24" spans="1:5" ht="12.75">
      <c r="A24" s="440" t="s">
        <v>309</v>
      </c>
      <c r="B24" s="440"/>
      <c r="C24" s="4">
        <v>439</v>
      </c>
      <c r="D24" s="4">
        <v>146</v>
      </c>
      <c r="E24" s="4"/>
    </row>
    <row r="25" spans="1:5" ht="12.75">
      <c r="A25" s="440" t="s">
        <v>310</v>
      </c>
      <c r="B25" s="440"/>
      <c r="C25" s="4">
        <v>120</v>
      </c>
      <c r="D25" s="4">
        <v>40</v>
      </c>
      <c r="E25" s="2"/>
    </row>
    <row r="26" spans="1:6" ht="14.25">
      <c r="A26" s="440" t="s">
        <v>311</v>
      </c>
      <c r="B26" s="440"/>
      <c r="C26" s="4">
        <v>1425</v>
      </c>
      <c r="D26" s="4">
        <v>1425</v>
      </c>
      <c r="E26" s="4">
        <v>475</v>
      </c>
      <c r="F26" s="337"/>
    </row>
    <row r="27" spans="1:7" s="253" customFormat="1" ht="15">
      <c r="A27" s="441" t="s">
        <v>312</v>
      </c>
      <c r="B27" s="441"/>
      <c r="C27" s="339">
        <v>2329</v>
      </c>
      <c r="D27" s="339">
        <v>1956</v>
      </c>
      <c r="E27" s="339">
        <v>475</v>
      </c>
      <c r="F27" s="338"/>
      <c r="G27" s="337"/>
    </row>
  </sheetData>
  <sheetProtection/>
  <mergeCells count="8">
    <mergeCell ref="A1:G1"/>
    <mergeCell ref="A2:H2"/>
    <mergeCell ref="A26:B26"/>
    <mergeCell ref="A27:B27"/>
    <mergeCell ref="A22:B22"/>
    <mergeCell ref="A23:B23"/>
    <mergeCell ref="A24:B24"/>
    <mergeCell ref="A25:B25"/>
  </mergeCells>
  <printOptions headings="1"/>
  <pageMargins left="0.7480314960629921" right="0.7480314960629921" top="0.984251968503937" bottom="0.5118110236220472" header="0.5118110236220472" footer="0.5118110236220472"/>
  <pageSetup horizontalDpi="600" verticalDpi="600" orientation="landscape" paperSize="9" scale="90" r:id="rId1"/>
  <headerFooter alignWithMargins="0">
    <oddHeader>&amp;L9. melléklet a 4/2012. (II.16.) önk.rendelethez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23"/>
  <sheetViews>
    <sheetView zoomScale="75" zoomScaleNormal="75" workbookViewId="0" topLeftCell="A1">
      <selection activeCell="Q23" sqref="Q23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437" t="s">
        <v>274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</row>
    <row r="2" spans="1:14" ht="18">
      <c r="A2" s="443" t="s">
        <v>355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</row>
    <row r="3" spans="1:14" ht="12.75">
      <c r="A3" s="262" t="s">
        <v>4</v>
      </c>
      <c r="B3" s="263" t="s">
        <v>159</v>
      </c>
      <c r="C3" s="263" t="s">
        <v>160</v>
      </c>
      <c r="D3" s="263" t="s">
        <v>161</v>
      </c>
      <c r="E3" s="263" t="s">
        <v>341</v>
      </c>
      <c r="F3" s="263" t="s">
        <v>162</v>
      </c>
      <c r="G3" s="263" t="s">
        <v>163</v>
      </c>
      <c r="H3" s="263" t="s">
        <v>164</v>
      </c>
      <c r="I3" s="263" t="s">
        <v>165</v>
      </c>
      <c r="J3" s="263" t="s">
        <v>166</v>
      </c>
      <c r="K3" s="263" t="s">
        <v>342</v>
      </c>
      <c r="L3" s="263" t="s">
        <v>167</v>
      </c>
      <c r="M3" s="263" t="s">
        <v>168</v>
      </c>
      <c r="N3" s="263" t="s">
        <v>31</v>
      </c>
    </row>
    <row r="4" spans="1:14" ht="12" customHeight="1">
      <c r="A4" s="264" t="s">
        <v>32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265"/>
    </row>
    <row r="5" spans="1:16" ht="12" customHeight="1">
      <c r="A5" s="68" t="s">
        <v>343</v>
      </c>
      <c r="B5" s="14">
        <v>68354</v>
      </c>
      <c r="C5" s="14">
        <v>68354</v>
      </c>
      <c r="D5" s="14">
        <v>68354</v>
      </c>
      <c r="E5" s="14">
        <v>68354</v>
      </c>
      <c r="F5" s="14">
        <v>68354</v>
      </c>
      <c r="G5" s="14">
        <v>68354</v>
      </c>
      <c r="H5" s="14">
        <v>68355</v>
      </c>
      <c r="I5" s="14">
        <v>68355</v>
      </c>
      <c r="J5" s="14">
        <v>68355</v>
      </c>
      <c r="K5" s="14">
        <v>68355</v>
      </c>
      <c r="L5" s="14">
        <v>68355</v>
      </c>
      <c r="M5" s="14">
        <v>68355</v>
      </c>
      <c r="N5" s="265">
        <f aca="true" t="shared" si="0" ref="N5:N12">SUM(B5:M5)</f>
        <v>820254</v>
      </c>
      <c r="O5" s="275"/>
      <c r="P5" s="1"/>
    </row>
    <row r="6" spans="1:16" ht="12" customHeight="1">
      <c r="A6" s="68" t="s">
        <v>344</v>
      </c>
      <c r="B6" s="14">
        <v>17018</v>
      </c>
      <c r="C6" s="14">
        <v>17018</v>
      </c>
      <c r="D6" s="14">
        <v>17018</v>
      </c>
      <c r="E6" s="14">
        <v>17018</v>
      </c>
      <c r="F6" s="14">
        <v>17018</v>
      </c>
      <c r="G6" s="14">
        <v>17018</v>
      </c>
      <c r="H6" s="14">
        <v>17018</v>
      </c>
      <c r="I6" s="14">
        <v>17018</v>
      </c>
      <c r="J6" s="14">
        <v>17018</v>
      </c>
      <c r="K6" s="14">
        <v>17018</v>
      </c>
      <c r="L6" s="14">
        <v>17018</v>
      </c>
      <c r="M6" s="14">
        <v>17019</v>
      </c>
      <c r="N6" s="265">
        <f t="shared" si="0"/>
        <v>204217</v>
      </c>
      <c r="O6" s="275"/>
      <c r="P6" s="1"/>
    </row>
    <row r="7" spans="1:16" ht="25.5" customHeight="1">
      <c r="A7" s="68" t="s">
        <v>345</v>
      </c>
      <c r="B7" s="14">
        <v>3349</v>
      </c>
      <c r="C7" s="14">
        <v>3351</v>
      </c>
      <c r="D7" s="14">
        <v>4469</v>
      </c>
      <c r="E7" s="14">
        <v>3349</v>
      </c>
      <c r="F7" s="14">
        <v>3349</v>
      </c>
      <c r="G7" s="14">
        <v>3349</v>
      </c>
      <c r="H7" s="14">
        <v>4331</v>
      </c>
      <c r="I7" s="14">
        <v>3349</v>
      </c>
      <c r="J7" s="14">
        <v>5500</v>
      </c>
      <c r="K7" s="14">
        <v>3349</v>
      </c>
      <c r="L7" s="14">
        <v>5100</v>
      </c>
      <c r="M7" s="14">
        <v>3349</v>
      </c>
      <c r="N7" s="265">
        <f t="shared" si="0"/>
        <v>46194</v>
      </c>
      <c r="O7" s="275"/>
      <c r="P7" s="1"/>
    </row>
    <row r="8" spans="1:15" ht="12" customHeight="1">
      <c r="A8" s="68" t="s">
        <v>346</v>
      </c>
      <c r="B8" s="14"/>
      <c r="C8" s="14"/>
      <c r="D8" s="14"/>
      <c r="E8" s="14"/>
      <c r="F8" s="14"/>
      <c r="G8" s="14"/>
      <c r="H8" s="14"/>
      <c r="I8" s="14">
        <v>141851</v>
      </c>
      <c r="J8" s="14"/>
      <c r="K8" s="14"/>
      <c r="L8" s="14"/>
      <c r="M8" s="14"/>
      <c r="N8" s="265">
        <f t="shared" si="0"/>
        <v>141851</v>
      </c>
      <c r="O8" s="275"/>
    </row>
    <row r="9" spans="1:15" ht="12" customHeight="1">
      <c r="A9" s="68" t="s">
        <v>347</v>
      </c>
      <c r="B9" s="14">
        <v>64</v>
      </c>
      <c r="C9" s="14">
        <v>64</v>
      </c>
      <c r="D9" s="14">
        <v>64</v>
      </c>
      <c r="E9" s="14">
        <v>64</v>
      </c>
      <c r="F9" s="14">
        <v>64</v>
      </c>
      <c r="G9" s="14">
        <v>64</v>
      </c>
      <c r="H9" s="14">
        <v>65</v>
      </c>
      <c r="I9" s="14">
        <v>65</v>
      </c>
      <c r="J9" s="14">
        <v>65</v>
      </c>
      <c r="K9" s="14">
        <v>65</v>
      </c>
      <c r="L9" s="14">
        <v>65</v>
      </c>
      <c r="M9" s="14">
        <v>66</v>
      </c>
      <c r="N9" s="265">
        <f t="shared" si="0"/>
        <v>775</v>
      </c>
      <c r="O9" s="275"/>
    </row>
    <row r="10" spans="1:15" ht="12" customHeight="1">
      <c r="A10" s="68" t="s">
        <v>348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265">
        <f t="shared" si="0"/>
        <v>0</v>
      </c>
      <c r="O10" s="275"/>
    </row>
    <row r="11" spans="1:15" ht="12" customHeight="1">
      <c r="A11" s="68" t="s">
        <v>349</v>
      </c>
      <c r="B11" s="14"/>
      <c r="C11" s="14"/>
      <c r="D11" s="14"/>
      <c r="E11" s="14"/>
      <c r="F11" s="14"/>
      <c r="G11" s="14">
        <v>154467</v>
      </c>
      <c r="H11" s="14"/>
      <c r="I11" s="14"/>
      <c r="J11" s="14"/>
      <c r="K11" s="14"/>
      <c r="L11" s="14"/>
      <c r="M11" s="14">
        <v>189052</v>
      </c>
      <c r="N11" s="265">
        <f t="shared" si="0"/>
        <v>343519</v>
      </c>
      <c r="O11" s="275"/>
    </row>
    <row r="12" spans="1:15" ht="25.5" customHeight="1">
      <c r="A12" s="276" t="s">
        <v>373</v>
      </c>
      <c r="B12" s="14">
        <v>240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65">
        <f t="shared" si="0"/>
        <v>240</v>
      </c>
      <c r="O12" s="149"/>
    </row>
    <row r="13" spans="1:14" ht="12" customHeight="1">
      <c r="A13" s="68" t="s">
        <v>374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265">
        <v>0</v>
      </c>
    </row>
    <row r="14" spans="1:15" ht="12" customHeight="1">
      <c r="A14" s="266" t="s">
        <v>375</v>
      </c>
      <c r="B14" s="267">
        <f>SUM(B5:B13)</f>
        <v>89025</v>
      </c>
      <c r="C14" s="267">
        <f aca="true" t="shared" si="1" ref="C14:M14">SUM(C5:C13)</f>
        <v>88787</v>
      </c>
      <c r="D14" s="267">
        <f t="shared" si="1"/>
        <v>89905</v>
      </c>
      <c r="E14" s="267">
        <f t="shared" si="1"/>
        <v>88785</v>
      </c>
      <c r="F14" s="267">
        <f t="shared" si="1"/>
        <v>88785</v>
      </c>
      <c r="G14" s="267">
        <f t="shared" si="1"/>
        <v>243252</v>
      </c>
      <c r="H14" s="267">
        <f t="shared" si="1"/>
        <v>89769</v>
      </c>
      <c r="I14" s="267">
        <f t="shared" si="1"/>
        <v>230638</v>
      </c>
      <c r="J14" s="267">
        <f t="shared" si="1"/>
        <v>90938</v>
      </c>
      <c r="K14" s="267">
        <f t="shared" si="1"/>
        <v>88787</v>
      </c>
      <c r="L14" s="267">
        <f t="shared" si="1"/>
        <v>90538</v>
      </c>
      <c r="M14" s="267">
        <f t="shared" si="1"/>
        <v>277841</v>
      </c>
      <c r="N14" s="268">
        <f>SUM(N5:N13)</f>
        <v>1557050</v>
      </c>
      <c r="O14" s="21"/>
    </row>
    <row r="15" spans="1:16" ht="12" customHeight="1">
      <c r="A15" s="264" t="s">
        <v>33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265"/>
      <c r="P15" s="1"/>
    </row>
    <row r="16" spans="1:16" ht="12" customHeight="1">
      <c r="A16" s="68" t="s">
        <v>350</v>
      </c>
      <c r="B16" s="14">
        <v>57716</v>
      </c>
      <c r="C16" s="14">
        <v>57716</v>
      </c>
      <c r="D16" s="14">
        <v>57716</v>
      </c>
      <c r="E16" s="14">
        <v>57716</v>
      </c>
      <c r="F16" s="14">
        <v>57716</v>
      </c>
      <c r="G16" s="14">
        <v>57716</v>
      </c>
      <c r="H16" s="14">
        <v>57716</v>
      </c>
      <c r="I16" s="14">
        <v>57716</v>
      </c>
      <c r="J16" s="14">
        <v>57716</v>
      </c>
      <c r="K16" s="14">
        <v>57716</v>
      </c>
      <c r="L16" s="14">
        <v>57716</v>
      </c>
      <c r="M16" s="14">
        <v>57715</v>
      </c>
      <c r="N16" s="14">
        <f aca="true" t="shared" si="2" ref="N16:N21">SUM(B16:M16)</f>
        <v>692591</v>
      </c>
      <c r="O16" s="275"/>
      <c r="P16" s="1"/>
    </row>
    <row r="17" spans="1:16" s="66" customFormat="1" ht="51" customHeight="1">
      <c r="A17" s="68" t="s">
        <v>372</v>
      </c>
      <c r="B17" s="273"/>
      <c r="C17" s="273"/>
      <c r="D17" s="273">
        <v>3019</v>
      </c>
      <c r="E17" s="273"/>
      <c r="F17" s="273"/>
      <c r="G17" s="273">
        <v>3019</v>
      </c>
      <c r="H17" s="273"/>
      <c r="I17" s="273"/>
      <c r="J17" s="273">
        <v>3019</v>
      </c>
      <c r="K17" s="273"/>
      <c r="L17" s="273"/>
      <c r="M17" s="273">
        <v>3020</v>
      </c>
      <c r="N17" s="274">
        <f t="shared" si="2"/>
        <v>12077</v>
      </c>
      <c r="P17" s="277"/>
    </row>
    <row r="18" spans="1:16" ht="12" customHeight="1">
      <c r="A18" s="68" t="s">
        <v>351</v>
      </c>
      <c r="B18" s="14"/>
      <c r="C18" s="14">
        <v>17442</v>
      </c>
      <c r="D18" s="14"/>
      <c r="E18" s="14"/>
      <c r="F18" s="14">
        <v>17442</v>
      </c>
      <c r="G18" s="14"/>
      <c r="H18" s="14">
        <v>17442</v>
      </c>
      <c r="I18" s="14"/>
      <c r="J18" s="14"/>
      <c r="K18" s="14">
        <v>17442</v>
      </c>
      <c r="L18" s="14"/>
      <c r="M18" s="14"/>
      <c r="N18" s="265">
        <f t="shared" si="2"/>
        <v>69768</v>
      </c>
      <c r="P18" s="1"/>
    </row>
    <row r="19" spans="1:16" ht="12" customHeight="1">
      <c r="A19" s="68" t="s">
        <v>352</v>
      </c>
      <c r="B19" s="14"/>
      <c r="C19" s="14">
        <v>84535</v>
      </c>
      <c r="D19" s="14"/>
      <c r="E19" s="14">
        <v>84535</v>
      </c>
      <c r="F19" s="14"/>
      <c r="G19" s="14">
        <v>84535</v>
      </c>
      <c r="H19" s="14"/>
      <c r="I19" s="14">
        <v>84538</v>
      </c>
      <c r="J19" s="14"/>
      <c r="K19" s="14">
        <v>84535</v>
      </c>
      <c r="L19" s="14"/>
      <c r="M19" s="14">
        <v>83035</v>
      </c>
      <c r="N19" s="265">
        <f t="shared" si="2"/>
        <v>505713</v>
      </c>
      <c r="O19" s="275"/>
      <c r="P19" s="1"/>
    </row>
    <row r="20" spans="1:16" ht="26.25" customHeight="1">
      <c r="A20" s="68" t="s">
        <v>377</v>
      </c>
      <c r="B20" s="14"/>
      <c r="C20" s="14"/>
      <c r="D20" s="14">
        <v>28455</v>
      </c>
      <c r="E20" s="14"/>
      <c r="F20" s="14"/>
      <c r="G20" s="14">
        <v>23253</v>
      </c>
      <c r="H20" s="14"/>
      <c r="I20" s="14"/>
      <c r="J20" s="14">
        <v>28455</v>
      </c>
      <c r="K20" s="14"/>
      <c r="L20" s="14"/>
      <c r="M20" s="14">
        <v>22383</v>
      </c>
      <c r="N20" s="265">
        <f t="shared" si="2"/>
        <v>102546</v>
      </c>
      <c r="P20" s="1"/>
    </row>
    <row r="21" spans="1:14" ht="23.25" customHeight="1">
      <c r="A21" s="68" t="s">
        <v>376</v>
      </c>
      <c r="B21" s="14"/>
      <c r="C21" s="14"/>
      <c r="D21" s="14">
        <v>42151</v>
      </c>
      <c r="E21" s="14"/>
      <c r="F21" s="14"/>
      <c r="G21" s="14">
        <v>42150</v>
      </c>
      <c r="H21" s="14"/>
      <c r="I21" s="14"/>
      <c r="J21" s="14">
        <v>45027</v>
      </c>
      <c r="K21" s="14"/>
      <c r="L21" s="14"/>
      <c r="M21" s="14">
        <v>45027</v>
      </c>
      <c r="N21" s="265">
        <f t="shared" si="2"/>
        <v>174355</v>
      </c>
    </row>
    <row r="22" spans="1:14" ht="12" customHeight="1">
      <c r="A22" s="266" t="s">
        <v>353</v>
      </c>
      <c r="B22" s="267">
        <f>SUM(B16:B21)</f>
        <v>57716</v>
      </c>
      <c r="C22" s="267">
        <f aca="true" t="shared" si="3" ref="C22:M22">SUM(C16:C21)</f>
        <v>159693</v>
      </c>
      <c r="D22" s="267">
        <f t="shared" si="3"/>
        <v>131341</v>
      </c>
      <c r="E22" s="267">
        <f t="shared" si="3"/>
        <v>142251</v>
      </c>
      <c r="F22" s="267">
        <f t="shared" si="3"/>
        <v>75158</v>
      </c>
      <c r="G22" s="267">
        <f t="shared" si="3"/>
        <v>210673</v>
      </c>
      <c r="H22" s="267">
        <f t="shared" si="3"/>
        <v>75158</v>
      </c>
      <c r="I22" s="267">
        <f t="shared" si="3"/>
        <v>142254</v>
      </c>
      <c r="J22" s="267">
        <f t="shared" si="3"/>
        <v>134217</v>
      </c>
      <c r="K22" s="267">
        <f t="shared" si="3"/>
        <v>159693</v>
      </c>
      <c r="L22" s="267">
        <f t="shared" si="3"/>
        <v>57716</v>
      </c>
      <c r="M22" s="267">
        <f t="shared" si="3"/>
        <v>211180</v>
      </c>
      <c r="N22" s="268">
        <f>SUM(N16:N21)</f>
        <v>1557050</v>
      </c>
    </row>
    <row r="23" spans="1:15" ht="12" customHeight="1">
      <c r="A23" s="269" t="s">
        <v>354</v>
      </c>
      <c r="B23" s="14">
        <f aca="true" t="shared" si="4" ref="B23:M23">B14-B22</f>
        <v>31309</v>
      </c>
      <c r="C23" s="14">
        <f t="shared" si="4"/>
        <v>-70906</v>
      </c>
      <c r="D23" s="14">
        <f t="shared" si="4"/>
        <v>-41436</v>
      </c>
      <c r="E23" s="14">
        <f t="shared" si="4"/>
        <v>-53466</v>
      </c>
      <c r="F23" s="14">
        <f t="shared" si="4"/>
        <v>13627</v>
      </c>
      <c r="G23" s="14">
        <f t="shared" si="4"/>
        <v>32579</v>
      </c>
      <c r="H23" s="14">
        <f t="shared" si="4"/>
        <v>14611</v>
      </c>
      <c r="I23" s="14">
        <f t="shared" si="4"/>
        <v>88384</v>
      </c>
      <c r="J23" s="14">
        <f t="shared" si="4"/>
        <v>-43279</v>
      </c>
      <c r="K23" s="14">
        <f t="shared" si="4"/>
        <v>-70906</v>
      </c>
      <c r="L23" s="14">
        <f t="shared" si="4"/>
        <v>32822</v>
      </c>
      <c r="M23" s="14">
        <f t="shared" si="4"/>
        <v>66661</v>
      </c>
      <c r="N23" s="265"/>
      <c r="O23" s="21"/>
    </row>
  </sheetData>
  <mergeCells count="2">
    <mergeCell ref="A1:N1"/>
    <mergeCell ref="A2:N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  <headerFooter alignWithMargins="0">
    <oddHeader>&amp;L10. melléklet a 4/2012. (II.16.) önk. rendelethez, ezer Ft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1"/>
  <sheetViews>
    <sheetView workbookViewId="0" topLeftCell="A1">
      <selection activeCell="J19" sqref="J19"/>
    </sheetView>
  </sheetViews>
  <sheetFormatPr defaultColWidth="9.140625" defaultRowHeight="12.75"/>
  <cols>
    <col min="1" max="1" width="19.421875" style="0" customWidth="1"/>
    <col min="2" max="3" width="8.7109375" style="0" customWidth="1"/>
    <col min="4" max="4" width="8.140625" style="0" customWidth="1"/>
    <col min="5" max="5" width="8.57421875" style="0" customWidth="1"/>
    <col min="6" max="6" width="8.28125" style="0" customWidth="1"/>
    <col min="7" max="8" width="8.57421875" style="0" customWidth="1"/>
    <col min="9" max="10" width="8.421875" style="0" customWidth="1"/>
    <col min="11" max="11" width="8.28125" style="0" customWidth="1"/>
    <col min="12" max="12" width="8.140625" style="0" customWidth="1"/>
    <col min="13" max="13" width="8.7109375" style="0" customWidth="1"/>
  </cols>
  <sheetData>
    <row r="1" spans="1:14" ht="18">
      <c r="A1" s="445" t="s">
        <v>274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  <c r="N1" s="446"/>
    </row>
    <row r="2" spans="1:14" ht="18">
      <c r="A2" s="447" t="s">
        <v>249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ht="12.75">
      <c r="A3" s="106" t="s">
        <v>4</v>
      </c>
      <c r="B3" s="107" t="s">
        <v>159</v>
      </c>
      <c r="C3" s="107" t="s">
        <v>160</v>
      </c>
      <c r="D3" s="107" t="s">
        <v>161</v>
      </c>
      <c r="E3" s="107" t="s">
        <v>169</v>
      </c>
      <c r="F3" s="107" t="s">
        <v>162</v>
      </c>
      <c r="G3" s="107" t="s">
        <v>163</v>
      </c>
      <c r="H3" s="107" t="s">
        <v>164</v>
      </c>
      <c r="I3" s="107" t="s">
        <v>165</v>
      </c>
      <c r="J3" s="107" t="s">
        <v>166</v>
      </c>
      <c r="K3" s="107" t="s">
        <v>170</v>
      </c>
      <c r="L3" s="107" t="s">
        <v>167</v>
      </c>
      <c r="M3" s="107" t="s">
        <v>168</v>
      </c>
      <c r="N3" s="107" t="s">
        <v>171</v>
      </c>
    </row>
    <row r="4" spans="1:16" s="303" customFormat="1" ht="26.25" thickBot="1">
      <c r="A4" s="301" t="s">
        <v>16</v>
      </c>
      <c r="B4" s="341">
        <v>8974</v>
      </c>
      <c r="C4" s="341">
        <v>8974</v>
      </c>
      <c r="D4" s="341">
        <v>8974</v>
      </c>
      <c r="E4" s="341">
        <v>8974</v>
      </c>
      <c r="F4" s="341">
        <v>8974</v>
      </c>
      <c r="G4" s="341">
        <v>8974</v>
      </c>
      <c r="H4" s="341">
        <v>8974</v>
      </c>
      <c r="I4" s="341">
        <v>8974</v>
      </c>
      <c r="J4" s="341">
        <v>8974</v>
      </c>
      <c r="K4" s="341">
        <v>8974</v>
      </c>
      <c r="L4" s="341">
        <v>8974</v>
      </c>
      <c r="M4" s="341">
        <v>8976</v>
      </c>
      <c r="N4" s="302">
        <f aca="true" t="shared" si="0" ref="N4:N11">SUM(B4:M4)</f>
        <v>107690</v>
      </c>
      <c r="P4" s="304"/>
    </row>
    <row r="5" spans="1:16" s="66" customFormat="1" ht="25.5">
      <c r="A5" s="102" t="s">
        <v>172</v>
      </c>
      <c r="B5" s="273">
        <v>17830</v>
      </c>
      <c r="C5" s="273">
        <v>16940</v>
      </c>
      <c r="D5" s="273">
        <v>14300</v>
      </c>
      <c r="E5" s="273">
        <v>12993</v>
      </c>
      <c r="F5" s="273">
        <v>10210</v>
      </c>
      <c r="G5" s="273">
        <v>11110</v>
      </c>
      <c r="H5" s="273">
        <v>11212</v>
      </c>
      <c r="I5" s="273">
        <v>14000</v>
      </c>
      <c r="J5" s="273">
        <v>11800</v>
      </c>
      <c r="K5" s="273">
        <v>15012</v>
      </c>
      <c r="L5" s="273">
        <v>16200</v>
      </c>
      <c r="M5" s="273">
        <v>18360</v>
      </c>
      <c r="N5" s="302">
        <f t="shared" si="0"/>
        <v>169967</v>
      </c>
      <c r="O5" s="305"/>
      <c r="P5" s="306"/>
    </row>
    <row r="6" spans="1:16" s="66" customFormat="1" ht="25.5">
      <c r="A6" s="102" t="s">
        <v>173</v>
      </c>
      <c r="B6" s="276">
        <v>711</v>
      </c>
      <c r="C6" s="276">
        <v>711</v>
      </c>
      <c r="D6" s="276">
        <v>711</v>
      </c>
      <c r="E6" s="276">
        <v>712</v>
      </c>
      <c r="F6" s="276">
        <v>712</v>
      </c>
      <c r="G6" s="276">
        <v>712</v>
      </c>
      <c r="H6" s="276">
        <v>712</v>
      </c>
      <c r="I6" s="276">
        <v>712</v>
      </c>
      <c r="J6" s="276">
        <v>712</v>
      </c>
      <c r="K6" s="276">
        <v>712</v>
      </c>
      <c r="L6" s="276">
        <v>712</v>
      </c>
      <c r="M6" s="276">
        <v>712</v>
      </c>
      <c r="N6" s="302">
        <f t="shared" si="0"/>
        <v>8541</v>
      </c>
      <c r="O6" s="305"/>
      <c r="P6" s="277"/>
    </row>
    <row r="7" spans="1:16" s="66" customFormat="1" ht="38.25">
      <c r="A7" s="103" t="s">
        <v>402</v>
      </c>
      <c r="B7" s="307">
        <f>SUM(B4:B6)</f>
        <v>27515</v>
      </c>
      <c r="C7" s="307">
        <f aca="true" t="shared" si="1" ref="C7:N7">SUM(C4:C6)</f>
        <v>26625</v>
      </c>
      <c r="D7" s="307">
        <f t="shared" si="1"/>
        <v>23985</v>
      </c>
      <c r="E7" s="307">
        <f t="shared" si="1"/>
        <v>22679</v>
      </c>
      <c r="F7" s="307">
        <f t="shared" si="1"/>
        <v>19896</v>
      </c>
      <c r="G7" s="307">
        <f t="shared" si="1"/>
        <v>20796</v>
      </c>
      <c r="H7" s="307">
        <f t="shared" si="1"/>
        <v>20898</v>
      </c>
      <c r="I7" s="307">
        <f t="shared" si="1"/>
        <v>23686</v>
      </c>
      <c r="J7" s="307">
        <f t="shared" si="1"/>
        <v>21486</v>
      </c>
      <c r="K7" s="307">
        <f t="shared" si="1"/>
        <v>24698</v>
      </c>
      <c r="L7" s="307">
        <f t="shared" si="1"/>
        <v>25886</v>
      </c>
      <c r="M7" s="307">
        <f t="shared" si="1"/>
        <v>28048</v>
      </c>
      <c r="N7" s="307">
        <f t="shared" si="1"/>
        <v>286198</v>
      </c>
      <c r="P7" s="277"/>
    </row>
    <row r="8" spans="1:16" s="66" customFormat="1" ht="25.5">
      <c r="A8" s="102" t="s">
        <v>133</v>
      </c>
      <c r="B8" s="273">
        <v>8029</v>
      </c>
      <c r="C8" s="273">
        <v>5939</v>
      </c>
      <c r="D8" s="273">
        <v>5939</v>
      </c>
      <c r="E8" s="273">
        <v>5939</v>
      </c>
      <c r="F8" s="273">
        <v>5939</v>
      </c>
      <c r="G8" s="273">
        <v>5939</v>
      </c>
      <c r="H8" s="273">
        <v>6182</v>
      </c>
      <c r="I8" s="273">
        <v>5939</v>
      </c>
      <c r="J8" s="273">
        <v>5940</v>
      </c>
      <c r="K8" s="273">
        <v>5940</v>
      </c>
      <c r="L8" s="273">
        <v>5940</v>
      </c>
      <c r="M8" s="273">
        <v>5940</v>
      </c>
      <c r="N8" s="302">
        <f t="shared" si="0"/>
        <v>73605</v>
      </c>
      <c r="O8" s="305"/>
      <c r="P8" s="277"/>
    </row>
    <row r="9" spans="1:15" s="66" customFormat="1" ht="25.5">
      <c r="A9" s="102" t="s">
        <v>174</v>
      </c>
      <c r="B9" s="273">
        <v>921</v>
      </c>
      <c r="C9" s="273">
        <v>921</v>
      </c>
      <c r="D9" s="273">
        <v>921</v>
      </c>
      <c r="E9" s="273">
        <v>921</v>
      </c>
      <c r="F9" s="273">
        <v>921</v>
      </c>
      <c r="G9" s="273">
        <v>921</v>
      </c>
      <c r="H9" s="273">
        <v>921</v>
      </c>
      <c r="I9" s="273">
        <v>921</v>
      </c>
      <c r="J9" s="273">
        <v>921</v>
      </c>
      <c r="K9" s="273">
        <v>921</v>
      </c>
      <c r="L9" s="273">
        <v>921</v>
      </c>
      <c r="M9" s="273">
        <v>922</v>
      </c>
      <c r="N9" s="302">
        <f t="shared" si="0"/>
        <v>11053</v>
      </c>
      <c r="O9" s="305"/>
    </row>
    <row r="10" spans="1:14" s="66" customFormat="1" ht="25.5">
      <c r="A10" s="104" t="s">
        <v>403</v>
      </c>
      <c r="B10" s="308">
        <f aca="true" t="shared" si="2" ref="B10:M10">SUM(B8:B9)</f>
        <v>8950</v>
      </c>
      <c r="C10" s="308">
        <f t="shared" si="2"/>
        <v>6860</v>
      </c>
      <c r="D10" s="308">
        <f t="shared" si="2"/>
        <v>6860</v>
      </c>
      <c r="E10" s="308">
        <f t="shared" si="2"/>
        <v>6860</v>
      </c>
      <c r="F10" s="308">
        <f t="shared" si="2"/>
        <v>6860</v>
      </c>
      <c r="G10" s="308">
        <f t="shared" si="2"/>
        <v>6860</v>
      </c>
      <c r="H10" s="308">
        <f t="shared" si="2"/>
        <v>7103</v>
      </c>
      <c r="I10" s="308">
        <f t="shared" si="2"/>
        <v>6860</v>
      </c>
      <c r="J10" s="308">
        <f t="shared" si="2"/>
        <v>6861</v>
      </c>
      <c r="K10" s="308">
        <f t="shared" si="2"/>
        <v>6861</v>
      </c>
      <c r="L10" s="308">
        <f t="shared" si="2"/>
        <v>6861</v>
      </c>
      <c r="M10" s="308">
        <f t="shared" si="2"/>
        <v>6862</v>
      </c>
      <c r="N10" s="309">
        <f t="shared" si="0"/>
        <v>84658</v>
      </c>
    </row>
    <row r="11" spans="1:14" s="66" customFormat="1" ht="25.5">
      <c r="A11" s="105" t="s">
        <v>175</v>
      </c>
      <c r="B11" s="310">
        <f aca="true" t="shared" si="3" ref="B11:M11">SUM(B7+B10)</f>
        <v>36465</v>
      </c>
      <c r="C11" s="310">
        <f t="shared" si="3"/>
        <v>33485</v>
      </c>
      <c r="D11" s="310">
        <f t="shared" si="3"/>
        <v>30845</v>
      </c>
      <c r="E11" s="310">
        <f t="shared" si="3"/>
        <v>29539</v>
      </c>
      <c r="F11" s="310">
        <f t="shared" si="3"/>
        <v>26756</v>
      </c>
      <c r="G11" s="310">
        <f t="shared" si="3"/>
        <v>27656</v>
      </c>
      <c r="H11" s="310">
        <f t="shared" si="3"/>
        <v>28001</v>
      </c>
      <c r="I11" s="310">
        <f t="shared" si="3"/>
        <v>30546</v>
      </c>
      <c r="J11" s="310">
        <f t="shared" si="3"/>
        <v>28347</v>
      </c>
      <c r="K11" s="310">
        <f t="shared" si="3"/>
        <v>31559</v>
      </c>
      <c r="L11" s="310">
        <f t="shared" si="3"/>
        <v>32747</v>
      </c>
      <c r="M11" s="310">
        <f t="shared" si="3"/>
        <v>34910</v>
      </c>
      <c r="N11" s="311">
        <f t="shared" si="0"/>
        <v>370856</v>
      </c>
    </row>
  </sheetData>
  <mergeCells count="2">
    <mergeCell ref="A1:N1"/>
    <mergeCell ref="A2:N2"/>
  </mergeCells>
  <printOptions headings="1"/>
  <pageMargins left="0.75" right="0.75" top="1" bottom="1" header="0.5" footer="0.5"/>
  <pageSetup fitToHeight="1" fitToWidth="1" horizontalDpi="600" verticalDpi="600" orientation="landscape" paperSize="9" scale="91" r:id="rId1"/>
  <headerFooter alignWithMargins="0">
    <oddHeader>&amp;L11. melléklet a 4/2012. (II.16.) önk.rendelethez ezer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1"/>
  </sheetPr>
  <dimension ref="A1:C12"/>
  <sheetViews>
    <sheetView workbookViewId="0" topLeftCell="A1">
      <selection activeCell="B29" sqref="B29"/>
    </sheetView>
  </sheetViews>
  <sheetFormatPr defaultColWidth="9.140625" defaultRowHeight="12.75"/>
  <cols>
    <col min="1" max="1" width="2.7109375" style="0" customWidth="1"/>
    <col min="2" max="2" width="54.8515625" style="0" customWidth="1"/>
    <col min="3" max="3" width="18.7109375" style="0" customWidth="1"/>
  </cols>
  <sheetData>
    <row r="1" spans="1:3" ht="15.75">
      <c r="A1" s="372" t="s">
        <v>410</v>
      </c>
      <c r="B1" s="372"/>
      <c r="C1" s="372"/>
    </row>
    <row r="2" spans="1:3" ht="15.75">
      <c r="A2" s="354" t="s">
        <v>411</v>
      </c>
      <c r="B2" s="354"/>
      <c r="C2" s="354"/>
    </row>
    <row r="3" spans="1:3" ht="12.75">
      <c r="A3" s="448" t="s">
        <v>412</v>
      </c>
      <c r="B3" s="448"/>
      <c r="C3" s="2"/>
    </row>
    <row r="4" spans="1:3" ht="12.75">
      <c r="A4" s="2" t="s">
        <v>0</v>
      </c>
      <c r="B4" s="2" t="s">
        <v>413</v>
      </c>
      <c r="C4" s="4">
        <v>2343</v>
      </c>
    </row>
    <row r="5" spans="1:3" ht="12.75">
      <c r="A5" s="100" t="s">
        <v>31</v>
      </c>
      <c r="B5" s="100"/>
      <c r="C5" s="15">
        <v>2343</v>
      </c>
    </row>
    <row r="6" spans="1:3" ht="12.75">
      <c r="A6" s="448" t="s">
        <v>414</v>
      </c>
      <c r="B6" s="448"/>
      <c r="C6" s="4"/>
    </row>
    <row r="7" spans="1:3" ht="12.75">
      <c r="A7" s="2" t="s">
        <v>415</v>
      </c>
      <c r="B7" s="2"/>
      <c r="C7" s="4"/>
    </row>
    <row r="8" spans="1:3" ht="12.75">
      <c r="A8" s="2" t="s">
        <v>416</v>
      </c>
      <c r="B8" s="2"/>
      <c r="C8" s="4">
        <v>680</v>
      </c>
    </row>
    <row r="9" spans="1:3" ht="12.75">
      <c r="A9" s="2" t="s">
        <v>417</v>
      </c>
      <c r="B9" s="2"/>
      <c r="C9" s="4">
        <v>18</v>
      </c>
    </row>
    <row r="10" spans="1:3" ht="12.75">
      <c r="A10" s="2" t="s">
        <v>418</v>
      </c>
      <c r="B10" s="2"/>
      <c r="C10" s="4">
        <v>824</v>
      </c>
    </row>
    <row r="11" spans="1:3" ht="12.75">
      <c r="A11" s="100" t="s">
        <v>31</v>
      </c>
      <c r="B11" s="100"/>
      <c r="C11" s="15">
        <f>SUM(C8:C10)</f>
        <v>1522</v>
      </c>
    </row>
    <row r="12" spans="1:3" ht="12.75">
      <c r="A12" s="3" t="s">
        <v>419</v>
      </c>
      <c r="B12" s="2"/>
      <c r="C12" s="14">
        <v>1005</v>
      </c>
    </row>
  </sheetData>
  <mergeCells count="4">
    <mergeCell ref="A6:B6"/>
    <mergeCell ref="A1:C1"/>
    <mergeCell ref="A2:C2"/>
    <mergeCell ref="A3:B3"/>
  </mergeCells>
  <printOptions headings="1"/>
  <pageMargins left="0.75" right="0.75" top="1" bottom="1" header="0.5" footer="0.5"/>
  <pageSetup horizontalDpi="600" verticalDpi="600" orientation="portrait" paperSize="9" r:id="rId1"/>
  <headerFooter alignWithMargins="0">
    <oddHeader>&amp;L12. melléklet a 4/2012 (II.16.) önk. 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1"/>
  </sheetPr>
  <dimension ref="A1:F318"/>
  <sheetViews>
    <sheetView workbookViewId="0" topLeftCell="A64">
      <selection activeCell="C33" sqref="C33"/>
    </sheetView>
  </sheetViews>
  <sheetFormatPr defaultColWidth="9.140625" defaultRowHeight="12.75"/>
  <cols>
    <col min="1" max="1" width="6.7109375" style="67" customWidth="1"/>
    <col min="2" max="2" width="31.57421875" style="0" bestFit="1" customWidth="1"/>
    <col min="3" max="3" width="12.421875" style="0" customWidth="1"/>
    <col min="4" max="4" width="7.7109375" style="0" customWidth="1"/>
    <col min="5" max="5" width="31.57421875" style="0" bestFit="1" customWidth="1"/>
    <col min="6" max="6" width="12.7109375" style="0" customWidth="1"/>
  </cols>
  <sheetData>
    <row r="1" spans="1:6" ht="18">
      <c r="A1" s="437" t="s">
        <v>274</v>
      </c>
      <c r="B1" s="438"/>
      <c r="C1" s="438"/>
      <c r="D1" s="438"/>
      <c r="E1" s="438"/>
      <c r="F1" s="438"/>
    </row>
    <row r="2" spans="1:6" ht="19.5" thickBot="1">
      <c r="A2" s="470" t="s">
        <v>251</v>
      </c>
      <c r="B2" s="470"/>
      <c r="C2" s="470"/>
      <c r="D2" s="470"/>
      <c r="E2" s="470"/>
      <c r="F2" s="470"/>
    </row>
    <row r="3" spans="1:6" ht="12.75" customHeight="1">
      <c r="A3" s="471" t="s">
        <v>379</v>
      </c>
      <c r="B3" s="317" t="s">
        <v>281</v>
      </c>
      <c r="C3" s="325">
        <v>2012</v>
      </c>
      <c r="D3" s="474" t="s">
        <v>408</v>
      </c>
      <c r="E3" s="317" t="s">
        <v>281</v>
      </c>
      <c r="F3" s="313">
        <v>2012</v>
      </c>
    </row>
    <row r="4" spans="1:6" ht="12.75">
      <c r="A4" s="472"/>
      <c r="B4" s="318" t="s">
        <v>176</v>
      </c>
      <c r="C4" s="326">
        <v>15089</v>
      </c>
      <c r="D4" s="475"/>
      <c r="E4" s="318" t="s">
        <v>176</v>
      </c>
      <c r="F4" s="314">
        <v>66274</v>
      </c>
    </row>
    <row r="5" spans="1:6" ht="12.75">
      <c r="A5" s="473"/>
      <c r="B5" s="319" t="s">
        <v>177</v>
      </c>
      <c r="C5" s="326">
        <v>4070</v>
      </c>
      <c r="D5" s="476"/>
      <c r="E5" s="319" t="s">
        <v>177</v>
      </c>
      <c r="F5" s="314">
        <v>17074</v>
      </c>
    </row>
    <row r="6" spans="1:6" ht="12.75">
      <c r="A6" s="473"/>
      <c r="B6" s="319" t="s">
        <v>151</v>
      </c>
      <c r="C6" s="326">
        <v>27102</v>
      </c>
      <c r="D6" s="476"/>
      <c r="E6" s="319" t="s">
        <v>151</v>
      </c>
      <c r="F6" s="314">
        <v>33292</v>
      </c>
    </row>
    <row r="7" spans="1:6" ht="12.75">
      <c r="A7" s="473"/>
      <c r="B7" s="319" t="s">
        <v>178</v>
      </c>
      <c r="C7" s="326"/>
      <c r="D7" s="476"/>
      <c r="E7" s="319" t="s">
        <v>178</v>
      </c>
      <c r="F7" s="314"/>
    </row>
    <row r="8" spans="1:6" ht="12.75">
      <c r="A8" s="473"/>
      <c r="B8" s="319" t="s">
        <v>179</v>
      </c>
      <c r="C8" s="326">
        <v>13600</v>
      </c>
      <c r="D8" s="476"/>
      <c r="E8" s="319" t="s">
        <v>179</v>
      </c>
      <c r="F8" s="314">
        <v>9490</v>
      </c>
    </row>
    <row r="9" spans="1:6" ht="12.75">
      <c r="A9" s="473"/>
      <c r="B9" s="319" t="s">
        <v>180</v>
      </c>
      <c r="C9" s="326">
        <v>17513</v>
      </c>
      <c r="D9" s="476"/>
      <c r="E9" s="319" t="s">
        <v>180</v>
      </c>
      <c r="F9" s="314"/>
    </row>
    <row r="10" spans="1:6" ht="12.75">
      <c r="A10" s="473"/>
      <c r="B10" s="319" t="s">
        <v>181</v>
      </c>
      <c r="C10" s="326">
        <v>10974</v>
      </c>
      <c r="D10" s="476"/>
      <c r="E10" s="319" t="s">
        <v>181</v>
      </c>
      <c r="F10" s="314">
        <v>0</v>
      </c>
    </row>
    <row r="11" spans="1:6" ht="12.75">
      <c r="A11" s="473"/>
      <c r="B11" s="319" t="s">
        <v>96</v>
      </c>
      <c r="C11" s="326"/>
      <c r="D11" s="476"/>
      <c r="E11" s="319" t="s">
        <v>143</v>
      </c>
      <c r="F11" s="314">
        <v>0</v>
      </c>
    </row>
    <row r="12" spans="1:6" ht="12.75">
      <c r="A12" s="473"/>
      <c r="B12" s="319" t="s">
        <v>182</v>
      </c>
      <c r="C12" s="326">
        <v>1000</v>
      </c>
      <c r="D12" s="476"/>
      <c r="E12" s="319" t="s">
        <v>182</v>
      </c>
      <c r="F12" s="314">
        <v>0</v>
      </c>
    </row>
    <row r="13" spans="1:6" ht="12.75">
      <c r="A13" s="473"/>
      <c r="B13" s="320" t="s">
        <v>183</v>
      </c>
      <c r="C13" s="327">
        <f>SUM(C4:C12)</f>
        <v>89348</v>
      </c>
      <c r="D13" s="476"/>
      <c r="E13" s="320" t="s">
        <v>183</v>
      </c>
      <c r="F13" s="315">
        <f>SUM(F4:F12)</f>
        <v>126130</v>
      </c>
    </row>
    <row r="14" spans="1:6" ht="12.75">
      <c r="A14" s="473"/>
      <c r="B14" s="319" t="s">
        <v>184</v>
      </c>
      <c r="C14" s="326">
        <v>8605</v>
      </c>
      <c r="D14" s="476"/>
      <c r="E14" s="319" t="s">
        <v>154</v>
      </c>
      <c r="F14" s="314">
        <v>0</v>
      </c>
    </row>
    <row r="15" spans="1:6" ht="12.75">
      <c r="A15" s="473"/>
      <c r="B15" s="319" t="s">
        <v>107</v>
      </c>
      <c r="C15" s="326">
        <v>101676</v>
      </c>
      <c r="D15" s="476"/>
      <c r="E15" s="319" t="s">
        <v>107</v>
      </c>
      <c r="F15" s="314"/>
    </row>
    <row r="16" spans="1:6" ht="12.75">
      <c r="A16" s="473"/>
      <c r="B16" s="319" t="s">
        <v>185</v>
      </c>
      <c r="C16" s="326">
        <v>870</v>
      </c>
      <c r="D16" s="476"/>
      <c r="E16" s="319" t="s">
        <v>185</v>
      </c>
      <c r="F16" s="314"/>
    </row>
    <row r="17" spans="1:6" ht="12.75">
      <c r="A17" s="473"/>
      <c r="B17" s="319" t="s">
        <v>186</v>
      </c>
      <c r="C17" s="326">
        <v>69768</v>
      </c>
      <c r="D17" s="476"/>
      <c r="E17" s="319" t="s">
        <v>186</v>
      </c>
      <c r="F17" s="314">
        <v>0</v>
      </c>
    </row>
    <row r="18" spans="1:6" ht="12.75">
      <c r="A18" s="473"/>
      <c r="B18" s="319" t="s">
        <v>187</v>
      </c>
      <c r="C18" s="326">
        <v>505713</v>
      </c>
      <c r="D18" s="476"/>
      <c r="E18" s="319" t="s">
        <v>187</v>
      </c>
      <c r="F18" s="314">
        <v>0</v>
      </c>
    </row>
    <row r="19" spans="1:6" ht="12.75">
      <c r="A19" s="473"/>
      <c r="B19" s="319" t="s">
        <v>188</v>
      </c>
      <c r="C19" s="326">
        <v>174355</v>
      </c>
      <c r="D19" s="476"/>
      <c r="E19" s="319" t="s">
        <v>96</v>
      </c>
      <c r="F19" s="314">
        <v>0</v>
      </c>
    </row>
    <row r="20" spans="1:6" ht="12.75">
      <c r="A20" s="473"/>
      <c r="B20" s="319" t="s">
        <v>154</v>
      </c>
      <c r="C20" s="326">
        <v>3472</v>
      </c>
      <c r="D20" s="476"/>
      <c r="E20" s="319"/>
      <c r="F20" s="314"/>
    </row>
    <row r="21" spans="1:6" ht="12.75">
      <c r="A21" s="473"/>
      <c r="B21" s="320" t="s">
        <v>189</v>
      </c>
      <c r="C21" s="327">
        <f>SUM(C14:C20)</f>
        <v>864459</v>
      </c>
      <c r="D21" s="476"/>
      <c r="E21" s="319" t="s">
        <v>188</v>
      </c>
      <c r="F21" s="314">
        <v>0</v>
      </c>
    </row>
    <row r="22" spans="1:6" ht="12.75">
      <c r="A22" s="473"/>
      <c r="B22" s="321" t="s">
        <v>190</v>
      </c>
      <c r="C22" s="327">
        <f>C13+C21</f>
        <v>953807</v>
      </c>
      <c r="D22" s="476"/>
      <c r="E22" s="320" t="s">
        <v>189</v>
      </c>
      <c r="F22" s="314">
        <v>0</v>
      </c>
    </row>
    <row r="23" spans="1:6" ht="12.75">
      <c r="A23" s="473"/>
      <c r="B23" s="319" t="s">
        <v>191</v>
      </c>
      <c r="C23" s="326">
        <v>597630</v>
      </c>
      <c r="D23" s="476"/>
      <c r="E23" s="321" t="s">
        <v>190</v>
      </c>
      <c r="F23" s="315">
        <f>F13+F22</f>
        <v>126130</v>
      </c>
    </row>
    <row r="24" spans="1:6" ht="12.75">
      <c r="A24" s="473"/>
      <c r="B24" s="319" t="s">
        <v>155</v>
      </c>
      <c r="C24" s="326">
        <v>204217</v>
      </c>
      <c r="D24" s="476"/>
      <c r="E24" s="319" t="s">
        <v>191</v>
      </c>
      <c r="F24" s="314">
        <v>9215</v>
      </c>
    </row>
    <row r="25" spans="1:6" ht="12.75">
      <c r="A25" s="473"/>
      <c r="B25" s="319" t="s">
        <v>192</v>
      </c>
      <c r="C25" s="326">
        <v>240</v>
      </c>
      <c r="D25" s="476"/>
      <c r="E25" s="319" t="s">
        <v>155</v>
      </c>
      <c r="F25" s="314"/>
    </row>
    <row r="26" spans="1:6" ht="12.75">
      <c r="A26" s="473"/>
      <c r="B26" s="319" t="s">
        <v>108</v>
      </c>
      <c r="C26" s="326">
        <v>36969</v>
      </c>
      <c r="D26" s="476"/>
      <c r="E26" s="319" t="s">
        <v>192</v>
      </c>
      <c r="F26" s="314">
        <v>0</v>
      </c>
    </row>
    <row r="27" spans="1:6" ht="12.75">
      <c r="A27" s="473"/>
      <c r="B27" s="319" t="s">
        <v>92</v>
      </c>
      <c r="C27" s="326">
        <v>141851</v>
      </c>
      <c r="D27" s="476"/>
      <c r="E27" s="319" t="s">
        <v>108</v>
      </c>
      <c r="F27" s="314">
        <v>9225</v>
      </c>
    </row>
    <row r="28" spans="1:6" ht="12.75">
      <c r="A28" s="473"/>
      <c r="B28" s="319" t="s">
        <v>193</v>
      </c>
      <c r="C28" s="326">
        <v>775</v>
      </c>
      <c r="D28" s="476"/>
      <c r="E28" s="319" t="s">
        <v>92</v>
      </c>
      <c r="F28" s="314">
        <v>0</v>
      </c>
    </row>
    <row r="29" spans="1:6" ht="12.75">
      <c r="A29" s="473"/>
      <c r="B29" s="319" t="s">
        <v>156</v>
      </c>
      <c r="C29" s="326">
        <v>0</v>
      </c>
      <c r="D29" s="476"/>
      <c r="E29" s="319" t="s">
        <v>193</v>
      </c>
      <c r="F29" s="314">
        <v>0</v>
      </c>
    </row>
    <row r="30" spans="1:6" ht="12.75">
      <c r="A30" s="473"/>
      <c r="B30" s="319" t="s">
        <v>157</v>
      </c>
      <c r="C30" s="326">
        <v>342981</v>
      </c>
      <c r="D30" s="476"/>
      <c r="E30" s="319" t="s">
        <v>156</v>
      </c>
      <c r="F30" s="314">
        <v>0</v>
      </c>
    </row>
    <row r="31" spans="1:6" ht="12.75">
      <c r="A31" s="473"/>
      <c r="B31" s="319"/>
      <c r="C31" s="326"/>
      <c r="D31" s="476"/>
      <c r="E31" s="319" t="s">
        <v>157</v>
      </c>
      <c r="F31" s="314">
        <v>0</v>
      </c>
    </row>
    <row r="32" spans="1:6" ht="13.5" thickBot="1">
      <c r="A32" s="473"/>
      <c r="B32" s="322" t="s">
        <v>194</v>
      </c>
      <c r="C32" s="328">
        <f>SUM(C23:C30)</f>
        <v>1324663</v>
      </c>
      <c r="D32" s="476"/>
      <c r="E32" s="322" t="s">
        <v>194</v>
      </c>
      <c r="F32" s="316">
        <f>SUM(F24:F31)</f>
        <v>18440</v>
      </c>
    </row>
    <row r="33" spans="1:6" s="182" customFormat="1" ht="18.75" customHeight="1" thickBot="1">
      <c r="A33" s="460" t="s">
        <v>195</v>
      </c>
      <c r="B33" s="461"/>
      <c r="C33" s="345"/>
      <c r="D33" s="468" t="s">
        <v>195</v>
      </c>
      <c r="E33" s="469"/>
      <c r="F33" s="342">
        <f>F23-F32</f>
        <v>107690</v>
      </c>
    </row>
    <row r="34" spans="1:6" ht="12.75" customHeight="1">
      <c r="A34" s="455" t="s">
        <v>196</v>
      </c>
      <c r="B34" s="317" t="s">
        <v>281</v>
      </c>
      <c r="C34" s="344">
        <v>2012</v>
      </c>
      <c r="D34" s="458" t="s">
        <v>114</v>
      </c>
      <c r="E34" s="324" t="s">
        <v>281</v>
      </c>
      <c r="F34" s="343">
        <v>2012</v>
      </c>
    </row>
    <row r="35" spans="1:6" ht="12.75" customHeight="1">
      <c r="A35" s="456"/>
      <c r="B35" s="318" t="s">
        <v>176</v>
      </c>
      <c r="C35" s="326">
        <v>100745</v>
      </c>
      <c r="D35" s="458"/>
      <c r="E35" s="318" t="s">
        <v>176</v>
      </c>
      <c r="F35" s="314">
        <v>53092</v>
      </c>
    </row>
    <row r="36" spans="1:6" ht="12.75">
      <c r="A36" s="457"/>
      <c r="B36" s="319" t="s">
        <v>177</v>
      </c>
      <c r="C36" s="326">
        <v>27058</v>
      </c>
      <c r="D36" s="458"/>
      <c r="E36" s="319" t="s">
        <v>177</v>
      </c>
      <c r="F36" s="314">
        <v>14297</v>
      </c>
    </row>
    <row r="37" spans="1:6" ht="12.75">
      <c r="A37" s="457"/>
      <c r="B37" s="319" t="s">
        <v>151</v>
      </c>
      <c r="C37" s="326">
        <v>52784</v>
      </c>
      <c r="D37" s="458"/>
      <c r="E37" s="319" t="s">
        <v>151</v>
      </c>
      <c r="F37" s="314">
        <v>133632</v>
      </c>
    </row>
    <row r="38" spans="1:6" ht="12.75">
      <c r="A38" s="457"/>
      <c r="B38" s="319" t="s">
        <v>178</v>
      </c>
      <c r="C38" s="326">
        <v>2700</v>
      </c>
      <c r="D38" s="458"/>
      <c r="E38" s="319" t="s">
        <v>178</v>
      </c>
      <c r="F38" s="314"/>
    </row>
    <row r="39" spans="1:6" ht="12.75">
      <c r="A39" s="457"/>
      <c r="B39" s="319" t="s">
        <v>179</v>
      </c>
      <c r="C39" s="326"/>
      <c r="D39" s="458"/>
      <c r="E39" s="319" t="s">
        <v>179</v>
      </c>
      <c r="F39" s="314"/>
    </row>
    <row r="40" spans="1:6" ht="12.75">
      <c r="A40" s="457"/>
      <c r="B40" s="319" t="s">
        <v>180</v>
      </c>
      <c r="C40" s="326"/>
      <c r="D40" s="458"/>
      <c r="E40" s="319" t="s">
        <v>180</v>
      </c>
      <c r="F40" s="314"/>
    </row>
    <row r="41" spans="1:6" ht="12.75">
      <c r="A41" s="457"/>
      <c r="B41" s="319" t="s">
        <v>181</v>
      </c>
      <c r="C41" s="326"/>
      <c r="D41" s="458"/>
      <c r="E41" s="319" t="s">
        <v>181</v>
      </c>
      <c r="F41" s="314"/>
    </row>
    <row r="42" spans="1:6" ht="12.75">
      <c r="A42" s="457"/>
      <c r="B42" s="319" t="s">
        <v>96</v>
      </c>
      <c r="C42" s="326"/>
      <c r="D42" s="458"/>
      <c r="E42" s="319" t="s">
        <v>96</v>
      </c>
      <c r="F42" s="314"/>
    </row>
    <row r="43" spans="1:6" ht="12.75">
      <c r="A43" s="457"/>
      <c r="B43" s="319" t="s">
        <v>182</v>
      </c>
      <c r="C43" s="326"/>
      <c r="D43" s="458"/>
      <c r="E43" s="319" t="s">
        <v>182</v>
      </c>
      <c r="F43" s="314"/>
    </row>
    <row r="44" spans="1:6" ht="12.75">
      <c r="A44" s="457"/>
      <c r="B44" s="320" t="s">
        <v>183</v>
      </c>
      <c r="C44" s="327">
        <f>SUM(C35:C43)</f>
        <v>183287</v>
      </c>
      <c r="D44" s="458"/>
      <c r="E44" s="320" t="s">
        <v>183</v>
      </c>
      <c r="F44" s="315">
        <f>SUM(F35:F43)</f>
        <v>201021</v>
      </c>
    </row>
    <row r="45" spans="1:6" ht="12.75">
      <c r="A45" s="457"/>
      <c r="B45" s="319" t="s">
        <v>184</v>
      </c>
      <c r="C45" s="326"/>
      <c r="D45" s="458"/>
      <c r="E45" s="319" t="s">
        <v>184</v>
      </c>
      <c r="F45" s="314"/>
    </row>
    <row r="46" spans="1:6" ht="12.75">
      <c r="A46" s="457"/>
      <c r="B46" s="319" t="s">
        <v>107</v>
      </c>
      <c r="C46" s="326"/>
      <c r="D46" s="458"/>
      <c r="E46" s="319" t="s">
        <v>107</v>
      </c>
      <c r="F46" s="314"/>
    </row>
    <row r="47" spans="1:6" ht="12.75">
      <c r="A47" s="457"/>
      <c r="B47" s="319" t="s">
        <v>185</v>
      </c>
      <c r="C47" s="326"/>
      <c r="D47" s="458"/>
      <c r="E47" s="319" t="s">
        <v>185</v>
      </c>
      <c r="F47" s="314"/>
    </row>
    <row r="48" spans="1:6" ht="12.75">
      <c r="A48" s="457"/>
      <c r="B48" s="319" t="s">
        <v>186</v>
      </c>
      <c r="C48" s="326"/>
      <c r="D48" s="458"/>
      <c r="E48" s="319" t="s">
        <v>186</v>
      </c>
      <c r="F48" s="314"/>
    </row>
    <row r="49" spans="1:6" ht="12.75">
      <c r="A49" s="457"/>
      <c r="B49" s="319" t="s">
        <v>187</v>
      </c>
      <c r="C49" s="326"/>
      <c r="D49" s="458"/>
      <c r="E49" s="319" t="s">
        <v>187</v>
      </c>
      <c r="F49" s="314"/>
    </row>
    <row r="50" spans="1:6" ht="12.75">
      <c r="A50" s="457"/>
      <c r="B50" s="319" t="s">
        <v>188</v>
      </c>
      <c r="C50" s="326"/>
      <c r="D50" s="458"/>
      <c r="E50" s="319" t="s">
        <v>188</v>
      </c>
      <c r="F50" s="314"/>
    </row>
    <row r="51" spans="1:6" ht="12.75">
      <c r="A51" s="457"/>
      <c r="B51" s="320" t="s">
        <v>189</v>
      </c>
      <c r="C51" s="327"/>
      <c r="D51" s="458"/>
      <c r="E51" s="320" t="s">
        <v>189</v>
      </c>
      <c r="F51" s="315">
        <f>SUM(F45:F50)</f>
        <v>0</v>
      </c>
    </row>
    <row r="52" spans="1:6" ht="12.75">
      <c r="A52" s="457"/>
      <c r="B52" s="321" t="s">
        <v>190</v>
      </c>
      <c r="C52" s="327">
        <f>C44+C51</f>
        <v>183287</v>
      </c>
      <c r="D52" s="458"/>
      <c r="E52" s="321" t="s">
        <v>190</v>
      </c>
      <c r="F52" s="315">
        <f>F44+F51</f>
        <v>201021</v>
      </c>
    </row>
    <row r="53" spans="1:6" ht="12.75">
      <c r="A53" s="457"/>
      <c r="B53" s="319" t="s">
        <v>191</v>
      </c>
      <c r="C53" s="326">
        <v>13320</v>
      </c>
      <c r="D53" s="458"/>
      <c r="E53" s="319" t="s">
        <v>191</v>
      </c>
      <c r="F53" s="314">
        <v>192480</v>
      </c>
    </row>
    <row r="54" spans="1:6" ht="12.75">
      <c r="A54" s="457"/>
      <c r="B54" s="319" t="s">
        <v>155</v>
      </c>
      <c r="C54" s="326"/>
      <c r="D54" s="458"/>
      <c r="E54" s="319" t="s">
        <v>155</v>
      </c>
      <c r="F54" s="314"/>
    </row>
    <row r="55" spans="1:6" ht="12.75">
      <c r="A55" s="457"/>
      <c r="B55" s="319" t="s">
        <v>192</v>
      </c>
      <c r="C55" s="326"/>
      <c r="D55" s="458"/>
      <c r="E55" s="319" t="s">
        <v>192</v>
      </c>
      <c r="F55" s="314"/>
    </row>
    <row r="56" spans="1:6" ht="12.75">
      <c r="A56" s="457"/>
      <c r="B56" s="319" t="s">
        <v>108</v>
      </c>
      <c r="C56" s="326"/>
      <c r="D56" s="458"/>
      <c r="E56" s="319" t="s">
        <v>108</v>
      </c>
      <c r="F56" s="314"/>
    </row>
    <row r="57" spans="1:6" ht="12.75">
      <c r="A57" s="457"/>
      <c r="B57" s="319" t="s">
        <v>92</v>
      </c>
      <c r="C57" s="326"/>
      <c r="D57" s="458"/>
      <c r="E57" s="319" t="s">
        <v>92</v>
      </c>
      <c r="F57" s="314"/>
    </row>
    <row r="58" spans="1:6" ht="12.75">
      <c r="A58" s="457"/>
      <c r="B58" s="319" t="s">
        <v>193</v>
      </c>
      <c r="C58" s="326"/>
      <c r="D58" s="458"/>
      <c r="E58" s="319" t="s">
        <v>193</v>
      </c>
      <c r="F58" s="314"/>
    </row>
    <row r="59" spans="1:6" ht="12.75">
      <c r="A59" s="457"/>
      <c r="B59" s="319" t="s">
        <v>157</v>
      </c>
      <c r="C59" s="326">
        <v>0</v>
      </c>
      <c r="D59" s="458"/>
      <c r="E59" s="319" t="s">
        <v>157</v>
      </c>
      <c r="F59" s="314"/>
    </row>
    <row r="60" spans="1:6" ht="13.5" thickBot="1">
      <c r="A60" s="457"/>
      <c r="B60" s="322" t="s">
        <v>194</v>
      </c>
      <c r="C60" s="328">
        <f>SUM(C53:C59)</f>
        <v>13320</v>
      </c>
      <c r="D60" s="459"/>
      <c r="E60" s="321" t="s">
        <v>194</v>
      </c>
      <c r="F60" s="316">
        <f>SUM(F53:F59)</f>
        <v>192480</v>
      </c>
    </row>
    <row r="61" spans="1:6" s="182" customFormat="1" ht="21.75" customHeight="1" thickBot="1">
      <c r="A61" s="460" t="s">
        <v>195</v>
      </c>
      <c r="B61" s="461"/>
      <c r="C61" s="342">
        <f>C52-C60</f>
        <v>169967</v>
      </c>
      <c r="D61" s="462" t="s">
        <v>195</v>
      </c>
      <c r="E61" s="463"/>
      <c r="F61" s="342">
        <f>F52-F60</f>
        <v>8541</v>
      </c>
    </row>
    <row r="62" spans="1:6" ht="12.75" customHeight="1">
      <c r="A62" s="449" t="s">
        <v>133</v>
      </c>
      <c r="B62" s="317" t="s">
        <v>281</v>
      </c>
      <c r="C62" s="344">
        <v>2012</v>
      </c>
      <c r="D62" s="452" t="s">
        <v>250</v>
      </c>
      <c r="E62" s="317" t="s">
        <v>281</v>
      </c>
      <c r="F62" s="343">
        <v>2012</v>
      </c>
    </row>
    <row r="63" spans="1:6" ht="12.75">
      <c r="A63" s="450"/>
      <c r="B63" s="318" t="s">
        <v>176</v>
      </c>
      <c r="C63" s="326">
        <v>43957</v>
      </c>
      <c r="D63" s="453"/>
      <c r="E63" s="318" t="s">
        <v>176</v>
      </c>
      <c r="F63" s="323">
        <v>7096</v>
      </c>
    </row>
    <row r="64" spans="1:6" ht="12.75">
      <c r="A64" s="451"/>
      <c r="B64" s="319" t="s">
        <v>177</v>
      </c>
      <c r="C64" s="326">
        <v>11847</v>
      </c>
      <c r="D64" s="453"/>
      <c r="E64" s="319" t="s">
        <v>177</v>
      </c>
      <c r="F64" s="314">
        <v>1965</v>
      </c>
    </row>
    <row r="65" spans="1:6" ht="12.75">
      <c r="A65" s="451"/>
      <c r="B65" s="319" t="s">
        <v>151</v>
      </c>
      <c r="C65" s="326">
        <v>22210</v>
      </c>
      <c r="D65" s="453"/>
      <c r="E65" s="319" t="s">
        <v>151</v>
      </c>
      <c r="F65" s="314">
        <v>5730</v>
      </c>
    </row>
    <row r="66" spans="1:6" ht="12.75">
      <c r="A66" s="451"/>
      <c r="B66" s="319" t="s">
        <v>178</v>
      </c>
      <c r="C66" s="326"/>
      <c r="D66" s="453"/>
      <c r="E66" s="319" t="s">
        <v>178</v>
      </c>
      <c r="F66" s="314"/>
    </row>
    <row r="67" spans="1:6" ht="12.75">
      <c r="A67" s="451"/>
      <c r="B67" s="319" t="s">
        <v>179</v>
      </c>
      <c r="C67" s="326"/>
      <c r="D67" s="453"/>
      <c r="E67" s="319" t="s">
        <v>179</v>
      </c>
      <c r="F67" s="314"/>
    </row>
    <row r="68" spans="1:6" ht="12.75">
      <c r="A68" s="451"/>
      <c r="B68" s="319" t="s">
        <v>180</v>
      </c>
      <c r="C68" s="326"/>
      <c r="D68" s="453"/>
      <c r="E68" s="319" t="s">
        <v>180</v>
      </c>
      <c r="F68" s="314"/>
    </row>
    <row r="69" spans="1:6" ht="12.75">
      <c r="A69" s="451"/>
      <c r="B69" s="319" t="s">
        <v>181</v>
      </c>
      <c r="C69" s="326"/>
      <c r="D69" s="453"/>
      <c r="E69" s="319" t="s">
        <v>181</v>
      </c>
      <c r="F69" s="314"/>
    </row>
    <row r="70" spans="1:6" ht="12.75">
      <c r="A70" s="451"/>
      <c r="B70" s="319" t="s">
        <v>96</v>
      </c>
      <c r="C70" s="326"/>
      <c r="D70" s="453"/>
      <c r="E70" s="319" t="s">
        <v>96</v>
      </c>
      <c r="F70" s="314"/>
    </row>
    <row r="71" spans="1:6" ht="12.75">
      <c r="A71" s="451"/>
      <c r="B71" s="319" t="s">
        <v>182</v>
      </c>
      <c r="C71" s="326"/>
      <c r="D71" s="453"/>
      <c r="E71" s="319" t="s">
        <v>182</v>
      </c>
      <c r="F71" s="314"/>
    </row>
    <row r="72" spans="1:6" ht="12.75">
      <c r="A72" s="451"/>
      <c r="B72" s="320" t="s">
        <v>183</v>
      </c>
      <c r="C72" s="327">
        <f>SUM(C63:C71)</f>
        <v>78014</v>
      </c>
      <c r="D72" s="453"/>
      <c r="E72" s="320" t="s">
        <v>183</v>
      </c>
      <c r="F72" s="315">
        <f>SUM(F63:F71)</f>
        <v>14791</v>
      </c>
    </row>
    <row r="73" spans="1:6" ht="12.75">
      <c r="A73" s="451"/>
      <c r="B73" s="319" t="s">
        <v>184</v>
      </c>
      <c r="C73" s="326"/>
      <c r="D73" s="453"/>
      <c r="E73" s="319" t="s">
        <v>184</v>
      </c>
      <c r="F73" s="315"/>
    </row>
    <row r="74" spans="1:6" ht="12.75">
      <c r="A74" s="451"/>
      <c r="B74" s="319" t="s">
        <v>107</v>
      </c>
      <c r="C74" s="326"/>
      <c r="D74" s="453"/>
      <c r="E74" s="319" t="s">
        <v>107</v>
      </c>
      <c r="F74" s="314"/>
    </row>
    <row r="75" spans="1:6" ht="12.75">
      <c r="A75" s="451"/>
      <c r="B75" s="319" t="s">
        <v>185</v>
      </c>
      <c r="C75" s="326"/>
      <c r="D75" s="453"/>
      <c r="E75" s="319" t="s">
        <v>185</v>
      </c>
      <c r="F75" s="314"/>
    </row>
    <row r="76" spans="1:6" ht="12.75">
      <c r="A76" s="451"/>
      <c r="B76" s="319" t="s">
        <v>186</v>
      </c>
      <c r="C76" s="326"/>
      <c r="D76" s="453"/>
      <c r="E76" s="319" t="s">
        <v>186</v>
      </c>
      <c r="F76" s="314"/>
    </row>
    <row r="77" spans="1:6" ht="12.75">
      <c r="A77" s="451"/>
      <c r="B77" s="319" t="s">
        <v>187</v>
      </c>
      <c r="C77" s="326"/>
      <c r="D77" s="453"/>
      <c r="E77" s="319" t="s">
        <v>187</v>
      </c>
      <c r="F77" s="314"/>
    </row>
    <row r="78" spans="1:6" ht="12.75">
      <c r="A78" s="451"/>
      <c r="B78" s="319" t="s">
        <v>188</v>
      </c>
      <c r="C78" s="326"/>
      <c r="D78" s="453"/>
      <c r="E78" s="319" t="s">
        <v>188</v>
      </c>
      <c r="F78" s="314"/>
    </row>
    <row r="79" spans="1:6" ht="12.75">
      <c r="A79" s="451"/>
      <c r="B79" s="320" t="s">
        <v>189</v>
      </c>
      <c r="C79" s="326"/>
      <c r="D79" s="453"/>
      <c r="E79" s="320" t="s">
        <v>189</v>
      </c>
      <c r="F79" s="314"/>
    </row>
    <row r="80" spans="1:6" ht="12.75">
      <c r="A80" s="451"/>
      <c r="B80" s="321" t="s">
        <v>190</v>
      </c>
      <c r="C80" s="327">
        <f>C72+C79</f>
        <v>78014</v>
      </c>
      <c r="D80" s="453"/>
      <c r="E80" s="321" t="s">
        <v>190</v>
      </c>
      <c r="F80" s="315">
        <f>F72+F79</f>
        <v>14791</v>
      </c>
    </row>
    <row r="81" spans="1:6" ht="12.75">
      <c r="A81" s="451"/>
      <c r="B81" s="319" t="s">
        <v>191</v>
      </c>
      <c r="C81" s="326">
        <v>4409</v>
      </c>
      <c r="D81" s="453"/>
      <c r="E81" s="319" t="s">
        <v>191</v>
      </c>
      <c r="F81" s="314">
        <v>3200</v>
      </c>
    </row>
    <row r="82" spans="1:6" ht="12.75">
      <c r="A82" s="451"/>
      <c r="B82" s="319" t="s">
        <v>155</v>
      </c>
      <c r="C82" s="326"/>
      <c r="D82" s="453"/>
      <c r="E82" s="319" t="s">
        <v>155</v>
      </c>
      <c r="F82" s="314"/>
    </row>
    <row r="83" spans="1:6" ht="12.75">
      <c r="A83" s="451"/>
      <c r="B83" s="319" t="s">
        <v>192</v>
      </c>
      <c r="C83" s="326"/>
      <c r="D83" s="453"/>
      <c r="E83" s="319" t="s">
        <v>192</v>
      </c>
      <c r="F83" s="314"/>
    </row>
    <row r="84" spans="1:6" ht="12.75">
      <c r="A84" s="451"/>
      <c r="B84" s="319" t="s">
        <v>108</v>
      </c>
      <c r="C84" s="326"/>
      <c r="D84" s="453"/>
      <c r="E84" s="319" t="s">
        <v>108</v>
      </c>
      <c r="F84" s="314"/>
    </row>
    <row r="85" spans="1:6" ht="12.75">
      <c r="A85" s="451"/>
      <c r="B85" s="319" t="s">
        <v>92</v>
      </c>
      <c r="C85" s="326"/>
      <c r="D85" s="453"/>
      <c r="E85" s="319" t="s">
        <v>92</v>
      </c>
      <c r="F85" s="314"/>
    </row>
    <row r="86" spans="1:6" ht="12.75">
      <c r="A86" s="451"/>
      <c r="B86" s="319" t="s">
        <v>193</v>
      </c>
      <c r="C86" s="326"/>
      <c r="D86" s="453"/>
      <c r="E86" s="319" t="s">
        <v>193</v>
      </c>
      <c r="F86" s="314"/>
    </row>
    <row r="87" spans="1:6" ht="12.75">
      <c r="A87" s="451"/>
      <c r="B87" s="319" t="s">
        <v>157</v>
      </c>
      <c r="C87" s="326">
        <v>0</v>
      </c>
      <c r="D87" s="453"/>
      <c r="E87" s="319" t="s">
        <v>157</v>
      </c>
      <c r="F87" s="314">
        <v>538</v>
      </c>
    </row>
    <row r="88" spans="1:6" ht="13.5" thickBot="1">
      <c r="A88" s="451"/>
      <c r="B88" s="322" t="s">
        <v>194</v>
      </c>
      <c r="C88" s="328">
        <f>SUM(C81:C87)</f>
        <v>4409</v>
      </c>
      <c r="D88" s="454"/>
      <c r="E88" s="321" t="s">
        <v>194</v>
      </c>
      <c r="F88" s="316">
        <f>SUM(F81:F87)</f>
        <v>3738</v>
      </c>
    </row>
    <row r="89" spans="1:6" s="182" customFormat="1" ht="18.75" customHeight="1" thickBot="1">
      <c r="A89" s="460" t="s">
        <v>195</v>
      </c>
      <c r="B89" s="461"/>
      <c r="C89" s="342">
        <f>C80-C88</f>
        <v>73605</v>
      </c>
      <c r="D89" s="460" t="s">
        <v>195</v>
      </c>
      <c r="E89" s="461"/>
      <c r="F89" s="342">
        <f>F80-F88</f>
        <v>11053</v>
      </c>
    </row>
    <row r="90" spans="1:6" ht="21" customHeight="1" thickBot="1">
      <c r="A90" s="312"/>
      <c r="B90" s="1"/>
      <c r="C90" s="109"/>
      <c r="D90" s="464" t="s">
        <v>404</v>
      </c>
      <c r="E90" s="465"/>
      <c r="F90" s="330">
        <f>C32+F32+C60+F60+C88+F88</f>
        <v>1557050</v>
      </c>
    </row>
    <row r="91" spans="1:6" ht="20.25" customHeight="1" thickBot="1">
      <c r="A91" s="312"/>
      <c r="B91" s="1"/>
      <c r="C91" s="1"/>
      <c r="D91" s="466" t="s">
        <v>190</v>
      </c>
      <c r="E91" s="467"/>
      <c r="F91" s="329">
        <f>C22+F23+C52+F52+C80+F80</f>
        <v>1557050</v>
      </c>
    </row>
    <row r="103" ht="25.5" customHeight="1"/>
    <row r="104" ht="26.25" customHeight="1"/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8.75" customHeight="1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  <row r="314" ht="12.75">
      <c r="A314"/>
    </row>
    <row r="315" ht="12.75">
      <c r="A315"/>
    </row>
    <row r="316" ht="12.75">
      <c r="A316"/>
    </row>
    <row r="317" ht="12.75">
      <c r="A317"/>
    </row>
    <row r="318" ht="12.75">
      <c r="A318"/>
    </row>
  </sheetData>
  <mergeCells count="16">
    <mergeCell ref="D33:E33"/>
    <mergeCell ref="A33:B33"/>
    <mergeCell ref="A1:F1"/>
    <mergeCell ref="A2:F2"/>
    <mergeCell ref="A3:A32"/>
    <mergeCell ref="D3:D32"/>
    <mergeCell ref="D90:E90"/>
    <mergeCell ref="D91:E91"/>
    <mergeCell ref="A89:B89"/>
    <mergeCell ref="D89:E89"/>
    <mergeCell ref="A62:A88"/>
    <mergeCell ref="D62:D88"/>
    <mergeCell ref="A34:A60"/>
    <mergeCell ref="D34:D60"/>
    <mergeCell ref="A61:B61"/>
    <mergeCell ref="D61:E61"/>
  </mergeCells>
  <printOptions headings="1"/>
  <pageMargins left="0.7874015748031497" right="0.7874015748031497" top="0.5511811023622047" bottom="0.7086614173228347" header="0.2362204724409449" footer="1.1811023622047245"/>
  <pageSetup horizontalDpi="600" verticalDpi="600" orientation="landscape" paperSize="9" r:id="rId1"/>
  <headerFooter alignWithMargins="0">
    <oddHeader>&amp;L13. melléklet a 4/2012. (II.16.) önk. rendelethez ezer Ft</oddHeader>
    <oddFooter>&amp;C&amp;P</oddFooter>
  </headerFooter>
  <rowBreaks count="2" manualBreakCount="2">
    <brk id="33" max="5" man="1"/>
    <brk id="6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A1"/>
  <sheetViews>
    <sheetView tabSelected="1" workbookViewId="0" topLeftCell="A1">
      <selection activeCell="A3" sqref="A3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kumentum" dvAspect="DVASPECT_ICON" shapeId="22668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41"/>
  <sheetViews>
    <sheetView zoomScalePageLayoutView="0" workbookViewId="0" topLeftCell="A25">
      <selection activeCell="E38" sqref="E38"/>
    </sheetView>
  </sheetViews>
  <sheetFormatPr defaultColWidth="9.140625" defaultRowHeight="12.75"/>
  <cols>
    <col min="1" max="1" width="5.8515625" style="40" customWidth="1"/>
    <col min="2" max="2" width="4.8515625" style="40" customWidth="1"/>
    <col min="3" max="3" width="7.00390625" style="40" customWidth="1"/>
    <col min="4" max="4" width="49.8515625" style="40" customWidth="1"/>
    <col min="5" max="5" width="15.57421875" style="40" customWidth="1"/>
    <col min="6" max="6" width="9.140625" style="17" customWidth="1"/>
  </cols>
  <sheetData>
    <row r="1" spans="1:5" ht="15.75">
      <c r="A1" s="352" t="s">
        <v>272</v>
      </c>
      <c r="B1" s="352"/>
      <c r="C1" s="352"/>
      <c r="D1" s="352"/>
      <c r="E1" s="353"/>
    </row>
    <row r="2" spans="1:5" ht="15.75">
      <c r="A2" s="354" t="s">
        <v>241</v>
      </c>
      <c r="B2" s="354"/>
      <c r="C2" s="354"/>
      <c r="D2" s="354"/>
      <c r="E2" s="353"/>
    </row>
    <row r="3" spans="1:5" s="83" customFormat="1" ht="45">
      <c r="A3" s="194" t="s">
        <v>93</v>
      </c>
      <c r="B3" s="194" t="s">
        <v>94</v>
      </c>
      <c r="C3" s="194" t="s">
        <v>82</v>
      </c>
      <c r="D3" s="194" t="s">
        <v>83</v>
      </c>
      <c r="E3" s="195">
        <v>2012</v>
      </c>
    </row>
    <row r="4" spans="1:6" ht="12.75">
      <c r="A4" s="196"/>
      <c r="B4" s="196" t="s">
        <v>0</v>
      </c>
      <c r="C4" s="197"/>
      <c r="D4" s="196" t="s">
        <v>35</v>
      </c>
      <c r="E4" s="199">
        <v>531257</v>
      </c>
      <c r="F4"/>
    </row>
    <row r="5" spans="1:6" ht="12.75">
      <c r="A5" s="113"/>
      <c r="B5" s="113"/>
      <c r="C5" s="112"/>
      <c r="D5" s="19" t="s">
        <v>99</v>
      </c>
      <c r="E5" s="200">
        <v>1350</v>
      </c>
      <c r="F5"/>
    </row>
    <row r="6" spans="1:6" ht="12.75">
      <c r="A6" s="196"/>
      <c r="B6" s="196" t="s">
        <v>1</v>
      </c>
      <c r="C6" s="197"/>
      <c r="D6" s="196" t="s">
        <v>45</v>
      </c>
      <c r="E6" s="198">
        <f>+E7+E11+E13+E17+E12</f>
        <v>288997</v>
      </c>
      <c r="F6"/>
    </row>
    <row r="7" spans="1:6" ht="12.75">
      <c r="A7" s="19"/>
      <c r="B7" s="19"/>
      <c r="C7" s="120" t="s">
        <v>38</v>
      </c>
      <c r="D7" s="157" t="s">
        <v>15</v>
      </c>
      <c r="E7" s="201">
        <f>E8+E9+E10</f>
        <v>127775</v>
      </c>
      <c r="F7"/>
    </row>
    <row r="8" spans="1:6" ht="12.75">
      <c r="A8" s="19"/>
      <c r="B8" s="19"/>
      <c r="C8" s="120" t="s">
        <v>110</v>
      </c>
      <c r="D8" s="19" t="s">
        <v>36</v>
      </c>
      <c r="E8" s="20">
        <v>15459</v>
      </c>
      <c r="F8"/>
    </row>
    <row r="9" spans="1:6" ht="12.75">
      <c r="A9" s="19"/>
      <c r="B9" s="19"/>
      <c r="C9" s="120" t="s">
        <v>111</v>
      </c>
      <c r="D9" s="19" t="s">
        <v>37</v>
      </c>
      <c r="E9" s="20">
        <v>80337</v>
      </c>
      <c r="F9"/>
    </row>
    <row r="10" spans="1:6" ht="12.75">
      <c r="A10" s="19"/>
      <c r="B10" s="19"/>
      <c r="C10" s="120" t="s">
        <v>360</v>
      </c>
      <c r="D10" s="141" t="s">
        <v>41</v>
      </c>
      <c r="E10" s="20">
        <v>31979</v>
      </c>
      <c r="F10"/>
    </row>
    <row r="11" spans="1:6" ht="12.75">
      <c r="A11" s="19"/>
      <c r="B11" s="19"/>
      <c r="C11" s="120" t="s">
        <v>42</v>
      </c>
      <c r="D11" s="157" t="s">
        <v>39</v>
      </c>
      <c r="E11" s="201">
        <v>34</v>
      </c>
      <c r="F11"/>
    </row>
    <row r="12" spans="1:6" ht="12.75">
      <c r="A12" s="19"/>
      <c r="B12" s="19"/>
      <c r="C12" s="120" t="s">
        <v>364</v>
      </c>
      <c r="D12" s="157" t="s">
        <v>209</v>
      </c>
      <c r="E12" s="201">
        <v>601</v>
      </c>
      <c r="F12"/>
    </row>
    <row r="13" spans="1:6" ht="12.75">
      <c r="A13" s="272"/>
      <c r="B13" s="272"/>
      <c r="C13" s="202" t="s">
        <v>139</v>
      </c>
      <c r="D13" s="203" t="s">
        <v>43</v>
      </c>
      <c r="E13" s="198">
        <f>E14+E15+E16</f>
        <v>147131</v>
      </c>
      <c r="F13"/>
    </row>
    <row r="14" spans="1:6" ht="12.75">
      <c r="A14" s="19"/>
      <c r="B14" s="19"/>
      <c r="C14" s="120" t="s">
        <v>365</v>
      </c>
      <c r="D14" s="19" t="s">
        <v>40</v>
      </c>
      <c r="E14" s="200">
        <v>34737</v>
      </c>
      <c r="F14"/>
    </row>
    <row r="15" spans="1:6" ht="12.75">
      <c r="A15" s="19"/>
      <c r="B15" s="19"/>
      <c r="C15" s="120" t="s">
        <v>366</v>
      </c>
      <c r="D15" s="19" t="s">
        <v>121</v>
      </c>
      <c r="E15" s="20">
        <v>112394</v>
      </c>
      <c r="F15"/>
    </row>
    <row r="16" spans="1:6" ht="12.75">
      <c r="A16" s="19"/>
      <c r="B16" s="19"/>
      <c r="C16" s="120" t="s">
        <v>367</v>
      </c>
      <c r="D16" s="19" t="s">
        <v>41</v>
      </c>
      <c r="E16" s="20"/>
      <c r="F16"/>
    </row>
    <row r="17" spans="1:6" ht="12.75">
      <c r="A17" s="19"/>
      <c r="B17" s="19"/>
      <c r="C17" s="120" t="s">
        <v>368</v>
      </c>
      <c r="D17" s="157" t="s">
        <v>44</v>
      </c>
      <c r="E17" s="201">
        <v>13456</v>
      </c>
      <c r="F17"/>
    </row>
    <row r="18" spans="1:6" ht="15.75">
      <c r="A18" s="204" t="s">
        <v>46</v>
      </c>
      <c r="B18" s="272"/>
      <c r="C18" s="205"/>
      <c r="D18" s="204" t="s">
        <v>47</v>
      </c>
      <c r="E18" s="206">
        <f>E4+E6</f>
        <v>820254</v>
      </c>
      <c r="F18"/>
    </row>
    <row r="19" spans="1:5" s="5" customFormat="1" ht="15">
      <c r="A19" s="207"/>
      <c r="B19" s="196" t="s">
        <v>0</v>
      </c>
      <c r="C19" s="197"/>
      <c r="D19" s="196" t="s">
        <v>51</v>
      </c>
      <c r="E19" s="198">
        <f>E20+E21+E22</f>
        <v>204217</v>
      </c>
    </row>
    <row r="20" spans="1:6" ht="12.75">
      <c r="A20" s="19"/>
      <c r="B20" s="19"/>
      <c r="C20" s="120" t="s">
        <v>48</v>
      </c>
      <c r="D20" s="19" t="s">
        <v>146</v>
      </c>
      <c r="E20" s="20">
        <v>204006</v>
      </c>
      <c r="F20"/>
    </row>
    <row r="21" spans="1:6" ht="12.75">
      <c r="A21" s="19"/>
      <c r="B21" s="19"/>
      <c r="C21" s="120" t="s">
        <v>49</v>
      </c>
      <c r="D21" s="19" t="s">
        <v>91</v>
      </c>
      <c r="E21" s="20">
        <v>0</v>
      </c>
      <c r="F21"/>
    </row>
    <row r="22" spans="1:6" ht="12.75">
      <c r="A22" s="19"/>
      <c r="B22" s="19"/>
      <c r="C22" s="120" t="s">
        <v>140</v>
      </c>
      <c r="D22" s="19" t="s">
        <v>50</v>
      </c>
      <c r="E22" s="20">
        <v>211</v>
      </c>
      <c r="F22"/>
    </row>
    <row r="23" spans="1:6" ht="15.75">
      <c r="A23" s="204" t="s">
        <v>52</v>
      </c>
      <c r="B23" s="272"/>
      <c r="C23" s="205"/>
      <c r="D23" s="204" t="s">
        <v>53</v>
      </c>
      <c r="E23" s="206">
        <f>E19</f>
        <v>204217</v>
      </c>
      <c r="F23"/>
    </row>
    <row r="24" spans="1:6" ht="12.75">
      <c r="A24" s="113"/>
      <c r="B24" s="113" t="s">
        <v>0</v>
      </c>
      <c r="C24" s="112"/>
      <c r="D24" s="113" t="s">
        <v>54</v>
      </c>
      <c r="E24" s="20">
        <v>240</v>
      </c>
      <c r="F24"/>
    </row>
    <row r="25" spans="1:6" ht="12.75">
      <c r="A25" s="113"/>
      <c r="B25" s="113" t="s">
        <v>1</v>
      </c>
      <c r="C25" s="112"/>
      <c r="D25" s="113" t="s">
        <v>55</v>
      </c>
      <c r="E25" s="20">
        <v>0</v>
      </c>
      <c r="F25"/>
    </row>
    <row r="26" spans="1:5" s="17" customFormat="1" ht="31.5">
      <c r="A26" s="204" t="s">
        <v>56</v>
      </c>
      <c r="B26" s="44"/>
      <c r="C26" s="205"/>
      <c r="D26" s="208" t="s">
        <v>57</v>
      </c>
      <c r="E26" s="206">
        <f>SUM(E24:E25)</f>
        <v>240</v>
      </c>
    </row>
    <row r="27" spans="1:6" ht="12.75">
      <c r="A27" s="113"/>
      <c r="B27" s="113" t="s">
        <v>0</v>
      </c>
      <c r="C27" s="112"/>
      <c r="D27" s="113" t="s">
        <v>58</v>
      </c>
      <c r="E27" s="200">
        <v>15630</v>
      </c>
      <c r="F27"/>
    </row>
    <row r="28" spans="1:6" ht="12.75">
      <c r="A28" s="113"/>
      <c r="B28" s="113" t="s">
        <v>1</v>
      </c>
      <c r="C28" s="112"/>
      <c r="D28" s="113" t="s">
        <v>59</v>
      </c>
      <c r="E28" s="20">
        <v>30564</v>
      </c>
      <c r="F28"/>
    </row>
    <row r="29" spans="1:6" ht="15.75">
      <c r="A29" s="204" t="s">
        <v>60</v>
      </c>
      <c r="B29" s="272"/>
      <c r="C29" s="205"/>
      <c r="D29" s="204" t="s">
        <v>61</v>
      </c>
      <c r="E29" s="206">
        <f>E27+E28</f>
        <v>46194</v>
      </c>
      <c r="F29"/>
    </row>
    <row r="30" spans="1:6" ht="12.75">
      <c r="A30" s="113"/>
      <c r="B30" s="113" t="s">
        <v>0</v>
      </c>
      <c r="C30" s="112"/>
      <c r="D30" s="113" t="s">
        <v>62</v>
      </c>
      <c r="E30" s="18">
        <v>0</v>
      </c>
      <c r="F30"/>
    </row>
    <row r="31" spans="1:6" ht="12.75">
      <c r="A31" s="113"/>
      <c r="B31" s="113" t="s">
        <v>1</v>
      </c>
      <c r="C31" s="112"/>
      <c r="D31" s="113" t="s">
        <v>63</v>
      </c>
      <c r="E31" s="18">
        <v>141851</v>
      </c>
      <c r="F31"/>
    </row>
    <row r="32" spans="1:6" ht="31.5">
      <c r="A32" s="204" t="s">
        <v>64</v>
      </c>
      <c r="B32" s="272"/>
      <c r="C32" s="205"/>
      <c r="D32" s="208" t="s">
        <v>65</v>
      </c>
      <c r="E32" s="206">
        <f>E30+E31</f>
        <v>141851</v>
      </c>
      <c r="F32"/>
    </row>
    <row r="33" spans="1:6" ht="63">
      <c r="A33" s="204" t="s">
        <v>95</v>
      </c>
      <c r="B33" s="272"/>
      <c r="C33" s="205"/>
      <c r="D33" s="209" t="s">
        <v>66</v>
      </c>
      <c r="E33" s="206">
        <v>775</v>
      </c>
      <c r="F33"/>
    </row>
    <row r="34" spans="1:6" ht="12.75">
      <c r="A34" s="113"/>
      <c r="B34" s="113" t="s">
        <v>0</v>
      </c>
      <c r="C34" s="112"/>
      <c r="D34" s="113" t="s">
        <v>394</v>
      </c>
      <c r="E34" s="114">
        <v>0</v>
      </c>
      <c r="F34"/>
    </row>
    <row r="35" spans="1:6" ht="12.75">
      <c r="A35" s="113"/>
      <c r="B35" s="113" t="s">
        <v>1</v>
      </c>
      <c r="C35" s="112"/>
      <c r="D35" s="113" t="s">
        <v>68</v>
      </c>
      <c r="E35" s="114"/>
      <c r="F35"/>
    </row>
    <row r="36" spans="1:6" ht="15.75">
      <c r="A36" s="204" t="s">
        <v>69</v>
      </c>
      <c r="B36" s="272"/>
      <c r="C36" s="205"/>
      <c r="D36" s="204" t="s">
        <v>29</v>
      </c>
      <c r="E36" s="206">
        <f>SUM(E34:E35)</f>
        <v>0</v>
      </c>
      <c r="F36"/>
    </row>
    <row r="37" spans="1:6" ht="25.5">
      <c r="A37" s="113"/>
      <c r="B37" s="113" t="s">
        <v>0</v>
      </c>
      <c r="C37" s="112"/>
      <c r="D37" s="210" t="s">
        <v>237</v>
      </c>
      <c r="E37" s="114">
        <v>25879</v>
      </c>
      <c r="F37"/>
    </row>
    <row r="38" spans="1:6" ht="12.75">
      <c r="A38" s="113"/>
      <c r="B38" s="113"/>
      <c r="C38" s="112"/>
      <c r="D38" s="210" t="s">
        <v>369</v>
      </c>
      <c r="E38" s="114">
        <v>1742</v>
      </c>
      <c r="F38"/>
    </row>
    <row r="39" spans="1:6" ht="25.5">
      <c r="A39" s="113"/>
      <c r="B39" s="113" t="s">
        <v>1</v>
      </c>
      <c r="C39" s="112"/>
      <c r="D39" s="210" t="s">
        <v>238</v>
      </c>
      <c r="E39" s="114">
        <v>317640</v>
      </c>
      <c r="F39"/>
    </row>
    <row r="40" spans="1:6" ht="15.75">
      <c r="A40" s="204" t="s">
        <v>71</v>
      </c>
      <c r="B40" s="272"/>
      <c r="C40" s="205"/>
      <c r="D40" s="204" t="s">
        <v>72</v>
      </c>
      <c r="E40" s="198">
        <f>E37+E39</f>
        <v>343519</v>
      </c>
      <c r="F40"/>
    </row>
    <row r="41" spans="1:6" ht="18">
      <c r="A41" s="272"/>
      <c r="B41" s="272"/>
      <c r="C41" s="211"/>
      <c r="D41" s="212" t="s">
        <v>73</v>
      </c>
      <c r="E41" s="213">
        <f>E18+E23+E26+E29+E32+E33+E36+E40</f>
        <v>1557050</v>
      </c>
      <c r="F41"/>
    </row>
  </sheetData>
  <sheetProtection/>
  <mergeCells count="2">
    <mergeCell ref="A1:E1"/>
    <mergeCell ref="A2:E2"/>
  </mergeCells>
  <printOptions headings="1"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&amp;L1. melléklet a 4/2012. (II.16.) önk. rendelethez ezer Ft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J148"/>
  <sheetViews>
    <sheetView workbookViewId="0" topLeftCell="A109">
      <selection activeCell="H46" sqref="H46"/>
    </sheetView>
  </sheetViews>
  <sheetFormatPr defaultColWidth="9.140625" defaultRowHeight="12.75"/>
  <cols>
    <col min="1" max="1" width="4.140625" style="40" customWidth="1"/>
    <col min="2" max="2" width="3.28125" style="40" customWidth="1"/>
    <col min="3" max="4" width="4.8515625" style="281" customWidth="1"/>
    <col min="5" max="5" width="5.421875" style="0" customWidth="1"/>
    <col min="6" max="6" width="48.57421875" style="0" bestFit="1" customWidth="1"/>
    <col min="7" max="9" width="14.00390625" style="0" customWidth="1"/>
    <col min="10" max="10" width="9.140625" style="245" customWidth="1"/>
    <col min="14" max="14" width="8.8515625" style="0" customWidth="1"/>
  </cols>
  <sheetData>
    <row r="1" spans="1:9" ht="15.75" customHeight="1">
      <c r="A1" s="361" t="s">
        <v>273</v>
      </c>
      <c r="B1" s="361"/>
      <c r="C1" s="361"/>
      <c r="D1" s="361"/>
      <c r="E1" s="361"/>
      <c r="F1" s="361"/>
      <c r="G1" s="361"/>
      <c r="H1" s="362"/>
      <c r="I1" s="362"/>
    </row>
    <row r="2" spans="1:9" ht="15.75">
      <c r="A2" s="361" t="s">
        <v>356</v>
      </c>
      <c r="B2" s="361"/>
      <c r="C2" s="361"/>
      <c r="D2" s="361"/>
      <c r="E2" s="361"/>
      <c r="F2" s="361"/>
      <c r="G2" s="361"/>
      <c r="H2" s="362"/>
      <c r="I2" s="358"/>
    </row>
    <row r="3" spans="1:9" ht="12.75">
      <c r="A3" s="363"/>
      <c r="B3" s="363"/>
      <c r="C3" s="363"/>
      <c r="D3" s="363"/>
      <c r="E3" s="363"/>
      <c r="F3" s="363"/>
      <c r="G3" s="363"/>
      <c r="H3" s="33"/>
      <c r="I3" s="33"/>
    </row>
    <row r="4" spans="1:10" ht="59.25">
      <c r="A4" s="283" t="s">
        <v>199</v>
      </c>
      <c r="B4" s="283" t="s">
        <v>200</v>
      </c>
      <c r="C4" s="108" t="s">
        <v>201</v>
      </c>
      <c r="D4" s="108" t="s">
        <v>202</v>
      </c>
      <c r="E4" s="364" t="s">
        <v>4</v>
      </c>
      <c r="F4" s="365"/>
      <c r="G4" s="181">
        <v>2012</v>
      </c>
      <c r="H4" s="245"/>
      <c r="J4"/>
    </row>
    <row r="5" spans="1:10" ht="12.75">
      <c r="A5" s="281"/>
      <c r="B5" s="281"/>
      <c r="C5" s="22"/>
      <c r="D5" s="1"/>
      <c r="E5" s="356" t="s">
        <v>379</v>
      </c>
      <c r="F5" s="358"/>
      <c r="G5" s="21"/>
      <c r="H5" s="245"/>
      <c r="I5" s="21"/>
      <c r="J5"/>
    </row>
    <row r="6" spans="1:10" ht="12.75">
      <c r="A6" s="281" t="s">
        <v>46</v>
      </c>
      <c r="B6" s="281"/>
      <c r="C6" s="22"/>
      <c r="D6" s="1"/>
      <c r="E6" s="1" t="s">
        <v>148</v>
      </c>
      <c r="F6" s="1"/>
      <c r="G6" s="21"/>
      <c r="H6" s="245"/>
      <c r="I6" s="21"/>
      <c r="J6"/>
    </row>
    <row r="7" spans="1:10" ht="12.75">
      <c r="A7" s="281"/>
      <c r="B7" s="281" t="s">
        <v>0</v>
      </c>
      <c r="C7" s="111"/>
      <c r="D7" s="112"/>
      <c r="E7" s="113" t="s">
        <v>35</v>
      </c>
      <c r="F7" s="114"/>
      <c r="G7" s="131">
        <v>308633</v>
      </c>
      <c r="H7" s="245"/>
      <c r="I7" s="21"/>
      <c r="J7"/>
    </row>
    <row r="8" spans="1:10" ht="12.75">
      <c r="A8" s="282"/>
      <c r="B8" s="282" t="s">
        <v>1</v>
      </c>
      <c r="C8" s="138"/>
      <c r="D8" s="138"/>
      <c r="E8" s="366" t="s">
        <v>45</v>
      </c>
      <c r="F8" s="367"/>
      <c r="G8" s="139">
        <f>G9+G15+G19</f>
        <v>288997</v>
      </c>
      <c r="H8" s="245"/>
      <c r="I8" s="21"/>
      <c r="J8"/>
    </row>
    <row r="9" spans="1:10" ht="12.75">
      <c r="A9" s="281"/>
      <c r="B9" s="281"/>
      <c r="C9" s="39">
        <v>39115</v>
      </c>
      <c r="D9" s="112"/>
      <c r="E9" s="368" t="s">
        <v>15</v>
      </c>
      <c r="F9" s="367"/>
      <c r="G9" s="20">
        <f>G10+G11+G12+G13+G14</f>
        <v>128410</v>
      </c>
      <c r="H9" s="245"/>
      <c r="I9" s="21"/>
      <c r="J9"/>
    </row>
    <row r="10" spans="1:10" ht="12.75">
      <c r="A10" s="281"/>
      <c r="B10" s="281"/>
      <c r="C10" s="22"/>
      <c r="D10" s="120" t="s">
        <v>110</v>
      </c>
      <c r="E10" s="19" t="s">
        <v>36</v>
      </c>
      <c r="F10" s="20"/>
      <c r="G10" s="21">
        <v>15459</v>
      </c>
      <c r="H10" s="245"/>
      <c r="I10" s="21"/>
      <c r="J10"/>
    </row>
    <row r="11" spans="1:10" ht="12.75">
      <c r="A11" s="281"/>
      <c r="B11" s="281"/>
      <c r="C11" s="22"/>
      <c r="D11" s="120" t="s">
        <v>111</v>
      </c>
      <c r="E11" s="19" t="s">
        <v>37</v>
      </c>
      <c r="F11" s="20"/>
      <c r="G11" s="21">
        <v>80337</v>
      </c>
      <c r="H11" s="245"/>
      <c r="I11" s="21"/>
      <c r="J11"/>
    </row>
    <row r="12" spans="1:10" ht="12.75">
      <c r="A12" s="281"/>
      <c r="B12" s="281"/>
      <c r="C12" s="22"/>
      <c r="D12" s="120" t="s">
        <v>360</v>
      </c>
      <c r="E12" s="19" t="s">
        <v>41</v>
      </c>
      <c r="F12" s="20"/>
      <c r="G12" s="21">
        <v>31979</v>
      </c>
      <c r="H12" s="245"/>
      <c r="I12" s="21"/>
      <c r="J12"/>
    </row>
    <row r="13" spans="1:10" ht="12.75">
      <c r="A13" s="281"/>
      <c r="B13" s="281"/>
      <c r="C13" s="39">
        <v>39116</v>
      </c>
      <c r="D13" s="120"/>
      <c r="E13" s="19" t="s">
        <v>39</v>
      </c>
      <c r="F13" s="20"/>
      <c r="G13" s="140">
        <v>34</v>
      </c>
      <c r="H13" s="245"/>
      <c r="I13" s="21"/>
      <c r="J13"/>
    </row>
    <row r="14" spans="1:10" ht="12.75">
      <c r="A14" s="281"/>
      <c r="B14" s="281"/>
      <c r="C14" s="39">
        <v>40943</v>
      </c>
      <c r="D14" s="120"/>
      <c r="E14" s="141" t="s">
        <v>209</v>
      </c>
      <c r="F14" s="20"/>
      <c r="G14" s="140">
        <v>601</v>
      </c>
      <c r="H14" s="245"/>
      <c r="I14" s="21"/>
      <c r="J14"/>
    </row>
    <row r="15" spans="1:10" ht="12.75">
      <c r="A15" s="281"/>
      <c r="B15" s="281"/>
      <c r="C15" s="39">
        <v>40944</v>
      </c>
      <c r="D15" s="120"/>
      <c r="E15" s="19" t="s">
        <v>43</v>
      </c>
      <c r="F15" s="20"/>
      <c r="G15" s="20">
        <f>G16+G17+G18</f>
        <v>147131</v>
      </c>
      <c r="H15" s="245"/>
      <c r="I15" s="21"/>
      <c r="J15"/>
    </row>
    <row r="16" spans="1:10" ht="12.75">
      <c r="A16" s="281"/>
      <c r="B16" s="281"/>
      <c r="C16" s="22"/>
      <c r="D16" s="120" t="s">
        <v>365</v>
      </c>
      <c r="E16" s="19" t="s">
        <v>40</v>
      </c>
      <c r="F16" s="20"/>
      <c r="G16" s="21">
        <v>34737</v>
      </c>
      <c r="H16" s="245"/>
      <c r="I16" s="21"/>
      <c r="J16"/>
    </row>
    <row r="17" spans="1:10" ht="12.75">
      <c r="A17" s="281"/>
      <c r="B17" s="281"/>
      <c r="C17" s="22"/>
      <c r="D17" s="120" t="s">
        <v>366</v>
      </c>
      <c r="E17" s="19" t="s">
        <v>121</v>
      </c>
      <c r="F17" s="20"/>
      <c r="G17" s="21">
        <v>112394</v>
      </c>
      <c r="H17" s="245"/>
      <c r="I17" s="21"/>
      <c r="J17"/>
    </row>
    <row r="18" spans="1:10" ht="12.75">
      <c r="A18" s="281"/>
      <c r="B18" s="281"/>
      <c r="C18" s="22"/>
      <c r="D18" s="120" t="s">
        <v>367</v>
      </c>
      <c r="E18" s="19" t="s">
        <v>41</v>
      </c>
      <c r="F18" s="20"/>
      <c r="G18" s="21"/>
      <c r="H18" s="245"/>
      <c r="I18" s="21"/>
      <c r="J18"/>
    </row>
    <row r="19" spans="1:10" ht="12.75">
      <c r="A19" s="281"/>
      <c r="B19" s="281"/>
      <c r="C19" s="39">
        <v>40945</v>
      </c>
      <c r="D19" s="120"/>
      <c r="E19" s="19" t="s">
        <v>44</v>
      </c>
      <c r="F19" s="20"/>
      <c r="G19" s="140">
        <v>13456</v>
      </c>
      <c r="H19" s="245"/>
      <c r="I19" s="21"/>
      <c r="J19"/>
    </row>
    <row r="20" spans="1:10" ht="16.5" thickBot="1">
      <c r="A20" s="285" t="s">
        <v>46</v>
      </c>
      <c r="B20" s="284"/>
      <c r="C20" s="132"/>
      <c r="D20" s="117"/>
      <c r="E20" s="115" t="s">
        <v>47</v>
      </c>
      <c r="F20" s="118"/>
      <c r="G20" s="118">
        <f>G7+G8</f>
        <v>597630</v>
      </c>
      <c r="H20" s="245"/>
      <c r="I20" s="21"/>
      <c r="J20"/>
    </row>
    <row r="21" spans="1:10" ht="15.75">
      <c r="A21" s="157" t="s">
        <v>52</v>
      </c>
      <c r="B21" s="157"/>
      <c r="C21" s="142"/>
      <c r="D21" s="143"/>
      <c r="E21" s="19" t="s">
        <v>210</v>
      </c>
      <c r="F21" s="32"/>
      <c r="G21" s="109"/>
      <c r="H21" s="245"/>
      <c r="I21" s="21"/>
      <c r="J21"/>
    </row>
    <row r="22" spans="1:10" ht="15">
      <c r="A22" s="157"/>
      <c r="B22" s="157" t="s">
        <v>0</v>
      </c>
      <c r="C22" s="121"/>
      <c r="D22" s="144"/>
      <c r="E22" s="145" t="s">
        <v>51</v>
      </c>
      <c r="F22" s="128"/>
      <c r="G22" s="128">
        <f>G23+G24+G25+G26</f>
        <v>204217</v>
      </c>
      <c r="H22" s="245"/>
      <c r="I22" s="21"/>
      <c r="J22"/>
    </row>
    <row r="23" spans="1:10" ht="12.75">
      <c r="A23" s="281"/>
      <c r="B23" s="281"/>
      <c r="C23" s="22">
        <v>39083</v>
      </c>
      <c r="D23" s="120"/>
      <c r="E23" s="19" t="s">
        <v>211</v>
      </c>
      <c r="F23" s="20"/>
      <c r="G23" s="21">
        <v>204217</v>
      </c>
      <c r="H23" s="245"/>
      <c r="I23" s="21"/>
      <c r="J23"/>
    </row>
    <row r="24" spans="1:10" ht="12.75">
      <c r="A24" s="281"/>
      <c r="B24" s="281"/>
      <c r="C24" s="22">
        <v>39084</v>
      </c>
      <c r="D24" s="120"/>
      <c r="E24" s="19" t="s">
        <v>212</v>
      </c>
      <c r="F24" s="20"/>
      <c r="G24" s="21">
        <v>0</v>
      </c>
      <c r="H24" s="245"/>
      <c r="I24" s="21"/>
      <c r="J24"/>
    </row>
    <row r="25" spans="1:10" ht="12.75">
      <c r="A25" s="281"/>
      <c r="B25" s="281"/>
      <c r="C25" s="22">
        <v>39085</v>
      </c>
      <c r="D25" s="120"/>
      <c r="E25" s="19" t="s">
        <v>50</v>
      </c>
      <c r="F25" s="20"/>
      <c r="G25" s="21">
        <v>0</v>
      </c>
      <c r="H25" s="245"/>
      <c r="I25" s="21"/>
      <c r="J25"/>
    </row>
    <row r="26" spans="1:10" ht="12.75">
      <c r="A26" s="281"/>
      <c r="B26" s="281"/>
      <c r="C26" s="22">
        <v>39086</v>
      </c>
      <c r="D26" s="120"/>
      <c r="E26" s="19" t="s">
        <v>213</v>
      </c>
      <c r="F26" s="20"/>
      <c r="G26" s="21"/>
      <c r="H26" s="245"/>
      <c r="I26" s="21"/>
      <c r="J26"/>
    </row>
    <row r="27" spans="1:10" ht="16.5" thickBot="1">
      <c r="A27" s="285" t="s">
        <v>52</v>
      </c>
      <c r="B27" s="284"/>
      <c r="C27" s="132"/>
      <c r="D27" s="117"/>
      <c r="E27" s="369" t="s">
        <v>53</v>
      </c>
      <c r="F27" s="370"/>
      <c r="G27" s="118">
        <f>G22</f>
        <v>204217</v>
      </c>
      <c r="H27" s="245"/>
      <c r="I27" s="21"/>
      <c r="J27"/>
    </row>
    <row r="28" spans="1:10" ht="12.75">
      <c r="A28" s="157" t="s">
        <v>60</v>
      </c>
      <c r="B28" s="157"/>
      <c r="C28" s="119"/>
      <c r="D28" s="120"/>
      <c r="E28" s="19" t="s">
        <v>108</v>
      </c>
      <c r="F28" s="20"/>
      <c r="G28" s="20"/>
      <c r="H28" s="245"/>
      <c r="I28" s="21"/>
      <c r="J28"/>
    </row>
    <row r="29" spans="1:10" ht="12.75">
      <c r="A29" s="157"/>
      <c r="B29" s="157" t="s">
        <v>0</v>
      </c>
      <c r="C29" s="146"/>
      <c r="D29" s="147"/>
      <c r="E29" s="125" t="s">
        <v>109</v>
      </c>
      <c r="F29" s="148"/>
      <c r="G29" s="148">
        <v>6405</v>
      </c>
      <c r="H29" s="245"/>
      <c r="I29" s="21"/>
      <c r="J29"/>
    </row>
    <row r="30" spans="1:10" ht="12.75">
      <c r="A30" s="157"/>
      <c r="B30" s="157" t="s">
        <v>1</v>
      </c>
      <c r="C30" s="146"/>
      <c r="D30" s="147"/>
      <c r="E30" s="157" t="s">
        <v>59</v>
      </c>
      <c r="F30" s="148"/>
      <c r="G30" s="148">
        <v>30564</v>
      </c>
      <c r="H30" s="245"/>
      <c r="I30" s="21"/>
      <c r="J30"/>
    </row>
    <row r="31" spans="1:10" ht="16.5" thickBot="1">
      <c r="A31" s="285" t="s">
        <v>214</v>
      </c>
      <c r="B31" s="284"/>
      <c r="C31" s="132"/>
      <c r="D31" s="117"/>
      <c r="E31" s="115" t="s">
        <v>112</v>
      </c>
      <c r="F31" s="118"/>
      <c r="G31" s="118">
        <f>SUM(G29:G30)</f>
        <v>36969</v>
      </c>
      <c r="H31" s="245"/>
      <c r="I31" s="21"/>
      <c r="J31"/>
    </row>
    <row r="32" spans="1:10" ht="12.75">
      <c r="A32" s="157" t="s">
        <v>56</v>
      </c>
      <c r="B32" s="157"/>
      <c r="C32" s="119"/>
      <c r="D32" s="120"/>
      <c r="E32" s="19" t="s">
        <v>204</v>
      </c>
      <c r="F32" s="20"/>
      <c r="G32" s="20"/>
      <c r="H32" s="245"/>
      <c r="I32" s="21"/>
      <c r="J32"/>
    </row>
    <row r="33" spans="1:9" s="110" customFormat="1" ht="12.75">
      <c r="A33" s="157"/>
      <c r="B33" s="157" t="s">
        <v>0</v>
      </c>
      <c r="C33" s="121"/>
      <c r="D33" s="112"/>
      <c r="E33" s="350" t="s">
        <v>54</v>
      </c>
      <c r="F33" s="347"/>
      <c r="G33" s="114">
        <v>240</v>
      </c>
      <c r="H33" s="271"/>
      <c r="I33" s="131"/>
    </row>
    <row r="34" spans="1:10" ht="15">
      <c r="A34" s="288"/>
      <c r="B34" s="157" t="s">
        <v>1</v>
      </c>
      <c r="C34" s="121"/>
      <c r="D34" s="112"/>
      <c r="E34" s="113" t="s">
        <v>205</v>
      </c>
      <c r="F34" s="114"/>
      <c r="G34" s="114">
        <v>0</v>
      </c>
      <c r="H34" s="245"/>
      <c r="I34" s="21"/>
      <c r="J34"/>
    </row>
    <row r="35" spans="1:10" ht="16.5" thickBot="1">
      <c r="A35" s="285" t="s">
        <v>56</v>
      </c>
      <c r="B35" s="285"/>
      <c r="C35" s="116"/>
      <c r="D35" s="117"/>
      <c r="E35" s="115" t="s">
        <v>206</v>
      </c>
      <c r="F35" s="118"/>
      <c r="G35" s="118">
        <f>SUM(G33:G34)</f>
        <v>240</v>
      </c>
      <c r="H35" s="245"/>
      <c r="I35" s="21"/>
      <c r="J35"/>
    </row>
    <row r="36" spans="1:10" ht="12.75">
      <c r="A36" s="157" t="s">
        <v>64</v>
      </c>
      <c r="B36" s="157"/>
      <c r="C36" s="19"/>
      <c r="D36" s="120"/>
      <c r="E36" s="19" t="s">
        <v>92</v>
      </c>
      <c r="F36" s="20"/>
      <c r="G36" s="20"/>
      <c r="H36" s="245"/>
      <c r="I36" s="21"/>
      <c r="J36"/>
    </row>
    <row r="37" spans="1:10" ht="12.75">
      <c r="A37" s="281"/>
      <c r="B37" s="281" t="s">
        <v>0</v>
      </c>
      <c r="C37" s="110"/>
      <c r="D37" s="112"/>
      <c r="E37" s="113" t="s">
        <v>62</v>
      </c>
      <c r="F37" s="114"/>
      <c r="G37" s="131"/>
      <c r="H37" s="245"/>
      <c r="I37" s="21"/>
      <c r="J37"/>
    </row>
    <row r="38" spans="1:10" ht="12.75">
      <c r="A38" s="281"/>
      <c r="B38" s="281" t="s">
        <v>1</v>
      </c>
      <c r="C38" s="110"/>
      <c r="D38" s="112"/>
      <c r="E38" s="113" t="s">
        <v>63</v>
      </c>
      <c r="F38" s="114"/>
      <c r="G38" s="131">
        <v>141851</v>
      </c>
      <c r="H38" s="245"/>
      <c r="I38" s="21"/>
      <c r="J38"/>
    </row>
    <row r="39" spans="1:10" ht="16.5" thickBot="1">
      <c r="A39" s="285" t="s">
        <v>64</v>
      </c>
      <c r="B39" s="284"/>
      <c r="C39" s="132"/>
      <c r="D39" s="117"/>
      <c r="E39" s="115" t="s">
        <v>65</v>
      </c>
      <c r="F39" s="118"/>
      <c r="G39" s="118">
        <f>SUM(G38:G38)</f>
        <v>141851</v>
      </c>
      <c r="H39" s="245"/>
      <c r="I39" s="21"/>
      <c r="J39"/>
    </row>
    <row r="40" spans="1:10" ht="16.5" thickBot="1">
      <c r="A40" s="290" t="s">
        <v>95</v>
      </c>
      <c r="B40" s="287"/>
      <c r="C40" s="133"/>
      <c r="D40" s="134"/>
      <c r="E40" s="346" t="s">
        <v>66</v>
      </c>
      <c r="F40" s="357"/>
      <c r="G40" s="135">
        <v>775</v>
      </c>
      <c r="H40" s="245"/>
      <c r="I40" s="21"/>
      <c r="J40"/>
    </row>
    <row r="41" spans="1:10" ht="12.75">
      <c r="A41" s="157" t="s">
        <v>69</v>
      </c>
      <c r="B41" s="157"/>
      <c r="C41" s="119"/>
      <c r="D41" s="120"/>
      <c r="E41" s="359" t="s">
        <v>207</v>
      </c>
      <c r="F41" s="360"/>
      <c r="G41" s="20"/>
      <c r="H41" s="245"/>
      <c r="I41" s="21"/>
      <c r="J41"/>
    </row>
    <row r="42" spans="1:10" ht="12.75">
      <c r="A42" s="281"/>
      <c r="B42" s="281" t="s">
        <v>0</v>
      </c>
      <c r="C42" s="111"/>
      <c r="D42" s="112"/>
      <c r="E42" s="113" t="s">
        <v>67</v>
      </c>
      <c r="F42" s="114"/>
      <c r="G42" s="131">
        <v>0</v>
      </c>
      <c r="H42" s="245"/>
      <c r="I42" s="21"/>
      <c r="J42"/>
    </row>
    <row r="43" spans="1:10" ht="12.75">
      <c r="A43" s="281"/>
      <c r="B43" s="281" t="s">
        <v>1</v>
      </c>
      <c r="C43" s="111"/>
      <c r="D43" s="112"/>
      <c r="E43" s="113" t="s">
        <v>68</v>
      </c>
      <c r="F43" s="114"/>
      <c r="G43" s="131"/>
      <c r="H43" s="245"/>
      <c r="I43" s="21"/>
      <c r="J43"/>
    </row>
    <row r="44" spans="1:10" ht="16.5" thickBot="1">
      <c r="A44" s="284"/>
      <c r="B44" s="284"/>
      <c r="C44" s="132"/>
      <c r="D44" s="117"/>
      <c r="E44" s="115" t="s">
        <v>29</v>
      </c>
      <c r="F44" s="118"/>
      <c r="G44" s="118">
        <f>SUM(G42:G43)</f>
        <v>0</v>
      </c>
      <c r="H44" s="245"/>
      <c r="I44" s="21"/>
      <c r="J44"/>
    </row>
    <row r="45" spans="1:10" ht="12.75">
      <c r="A45" s="157" t="s">
        <v>71</v>
      </c>
      <c r="B45" s="157"/>
      <c r="C45" s="119"/>
      <c r="D45" s="120"/>
      <c r="E45" s="19" t="s">
        <v>157</v>
      </c>
      <c r="F45" s="20"/>
      <c r="G45" s="20"/>
      <c r="H45" s="245"/>
      <c r="I45" s="21"/>
      <c r="J45"/>
    </row>
    <row r="46" spans="1:10" ht="12.75">
      <c r="A46" s="281"/>
      <c r="B46" s="281" t="s">
        <v>0</v>
      </c>
      <c r="C46" s="111"/>
      <c r="D46" s="112"/>
      <c r="E46" s="113" t="s">
        <v>70</v>
      </c>
      <c r="F46" s="114"/>
      <c r="G46" s="131">
        <v>25341</v>
      </c>
      <c r="H46" s="245"/>
      <c r="I46" s="21"/>
      <c r="J46"/>
    </row>
    <row r="47" spans="1:10" ht="12.75">
      <c r="A47" s="281"/>
      <c r="B47" s="281" t="s">
        <v>1</v>
      </c>
      <c r="C47" s="111"/>
      <c r="D47" s="112"/>
      <c r="E47" s="113" t="s">
        <v>235</v>
      </c>
      <c r="F47" s="114"/>
      <c r="G47" s="131">
        <v>317640</v>
      </c>
      <c r="H47" s="245"/>
      <c r="I47" s="21"/>
      <c r="J47"/>
    </row>
    <row r="48" spans="1:10" ht="16.5" thickBot="1">
      <c r="A48" s="285" t="s">
        <v>71</v>
      </c>
      <c r="B48" s="285"/>
      <c r="C48" s="150"/>
      <c r="D48" s="151"/>
      <c r="E48" s="129" t="s">
        <v>72</v>
      </c>
      <c r="F48" s="152"/>
      <c r="G48" s="152">
        <f>SUM(G46:G47)</f>
        <v>342981</v>
      </c>
      <c r="H48" s="245"/>
      <c r="I48" s="21"/>
      <c r="J48"/>
    </row>
    <row r="49" spans="1:10" ht="18.75" thickBot="1">
      <c r="A49" s="286"/>
      <c r="B49" s="286"/>
      <c r="C49" s="136"/>
      <c r="D49" s="355" t="s">
        <v>380</v>
      </c>
      <c r="E49" s="355"/>
      <c r="F49" s="371"/>
      <c r="G49" s="137">
        <f>G20+G27+G39+G48+G31+G40+G35+G44</f>
        <v>1324663</v>
      </c>
      <c r="H49" s="245"/>
      <c r="I49" s="21"/>
      <c r="J49"/>
    </row>
    <row r="50" spans="1:10" ht="12.75">
      <c r="A50" s="281"/>
      <c r="B50" s="281"/>
      <c r="C50" s="22"/>
      <c r="D50" s="1"/>
      <c r="E50" s="356" t="s">
        <v>407</v>
      </c>
      <c r="F50" s="358"/>
      <c r="G50" s="21"/>
      <c r="H50" s="245"/>
      <c r="J50"/>
    </row>
    <row r="51" spans="1:10" ht="12.75">
      <c r="A51" s="281" t="s">
        <v>46</v>
      </c>
      <c r="B51" s="281"/>
      <c r="C51" s="22"/>
      <c r="D51" s="1"/>
      <c r="E51" s="1" t="s">
        <v>148</v>
      </c>
      <c r="F51" s="1"/>
      <c r="G51" s="21"/>
      <c r="H51" s="245"/>
      <c r="J51"/>
    </row>
    <row r="52" spans="1:10" ht="12.75">
      <c r="A52" s="281"/>
      <c r="B52" s="281" t="s">
        <v>0</v>
      </c>
      <c r="C52" s="111"/>
      <c r="D52" s="112"/>
      <c r="E52" s="113" t="s">
        <v>35</v>
      </c>
      <c r="F52" s="114"/>
      <c r="G52" s="114">
        <v>9215</v>
      </c>
      <c r="H52" s="245"/>
      <c r="I52" s="21"/>
      <c r="J52"/>
    </row>
    <row r="53" spans="1:10" ht="12.75">
      <c r="A53" s="281"/>
      <c r="B53" s="281"/>
      <c r="C53" s="111"/>
      <c r="D53" s="112"/>
      <c r="E53" s="113" t="s">
        <v>203</v>
      </c>
      <c r="F53" s="114"/>
      <c r="G53" s="109">
        <v>0</v>
      </c>
      <c r="H53" s="245"/>
      <c r="I53" s="21"/>
      <c r="J53"/>
    </row>
    <row r="54" spans="1:10" ht="16.5" thickBot="1">
      <c r="A54" s="285" t="s">
        <v>46</v>
      </c>
      <c r="B54" s="285"/>
      <c r="C54" s="116"/>
      <c r="D54" s="117"/>
      <c r="E54" s="115" t="s">
        <v>47</v>
      </c>
      <c r="F54" s="118"/>
      <c r="G54" s="118">
        <v>9215</v>
      </c>
      <c r="H54" s="245"/>
      <c r="I54" s="21"/>
      <c r="J54"/>
    </row>
    <row r="55" spans="1:10" ht="15.75">
      <c r="A55" s="126" t="s">
        <v>60</v>
      </c>
      <c r="B55" s="157"/>
      <c r="C55" s="20"/>
      <c r="D55" s="123"/>
      <c r="E55" s="124" t="s">
        <v>108</v>
      </c>
      <c r="F55" s="32"/>
      <c r="G55" s="32"/>
      <c r="H55" s="245"/>
      <c r="I55" s="21"/>
      <c r="J55"/>
    </row>
    <row r="56" spans="1:10" ht="15">
      <c r="A56" s="126"/>
      <c r="B56" s="157" t="s">
        <v>0</v>
      </c>
      <c r="C56" s="114"/>
      <c r="D56" s="127"/>
      <c r="E56" s="122" t="s">
        <v>109</v>
      </c>
      <c r="F56" s="128"/>
      <c r="G56" s="114">
        <v>9225</v>
      </c>
      <c r="H56" s="245"/>
      <c r="I56" s="21"/>
      <c r="J56"/>
    </row>
    <row r="57" spans="1:10" ht="12.75">
      <c r="A57" s="126"/>
      <c r="B57" s="281" t="s">
        <v>1</v>
      </c>
      <c r="C57" s="110"/>
      <c r="D57" s="112"/>
      <c r="E57" s="113" t="s">
        <v>59</v>
      </c>
      <c r="F57" s="114"/>
      <c r="G57" s="114">
        <v>0</v>
      </c>
      <c r="H57" s="245"/>
      <c r="I57" s="21"/>
      <c r="J57"/>
    </row>
    <row r="58" spans="1:10" ht="16.5" thickBot="1">
      <c r="A58" s="289" t="s">
        <v>60</v>
      </c>
      <c r="B58" s="285"/>
      <c r="C58" s="118"/>
      <c r="D58" s="130"/>
      <c r="E58" s="129" t="s">
        <v>61</v>
      </c>
      <c r="F58" s="118"/>
      <c r="G58" s="118">
        <f>SUM(G56:G57)</f>
        <v>9225</v>
      </c>
      <c r="H58" s="245"/>
      <c r="I58" s="21"/>
      <c r="J58"/>
    </row>
    <row r="59" spans="1:10" ht="12.75">
      <c r="A59" s="157" t="s">
        <v>64</v>
      </c>
      <c r="B59" s="157"/>
      <c r="C59" s="19"/>
      <c r="D59" s="120"/>
      <c r="E59" s="19" t="s">
        <v>92</v>
      </c>
      <c r="F59" s="20"/>
      <c r="G59" s="20"/>
      <c r="H59" s="245"/>
      <c r="I59" s="21"/>
      <c r="J59"/>
    </row>
    <row r="60" spans="1:10" ht="12.75">
      <c r="A60" s="281"/>
      <c r="B60" s="281" t="s">
        <v>0</v>
      </c>
      <c r="C60" s="110"/>
      <c r="D60" s="112"/>
      <c r="E60" s="113" t="s">
        <v>62</v>
      </c>
      <c r="F60" s="114"/>
      <c r="G60" s="131"/>
      <c r="H60" s="245"/>
      <c r="I60" s="21"/>
      <c r="J60"/>
    </row>
    <row r="61" spans="1:10" ht="12.75">
      <c r="A61" s="281"/>
      <c r="B61" s="281" t="s">
        <v>1</v>
      </c>
      <c r="C61" s="110"/>
      <c r="D61" s="112"/>
      <c r="E61" s="113" t="s">
        <v>63</v>
      </c>
      <c r="F61" s="114"/>
      <c r="G61" s="114">
        <v>0</v>
      </c>
      <c r="H61" s="245"/>
      <c r="I61" s="21"/>
      <c r="J61"/>
    </row>
    <row r="62" spans="1:10" ht="16.5" thickBot="1">
      <c r="A62" s="285" t="s">
        <v>64</v>
      </c>
      <c r="B62" s="284"/>
      <c r="C62" s="132"/>
      <c r="D62" s="117"/>
      <c r="E62" s="115" t="s">
        <v>65</v>
      </c>
      <c r="F62" s="118"/>
      <c r="G62" s="118">
        <v>0</v>
      </c>
      <c r="H62" s="245"/>
      <c r="I62" s="21"/>
      <c r="J62"/>
    </row>
    <row r="63" spans="1:10" ht="12.75">
      <c r="A63" s="157" t="s">
        <v>71</v>
      </c>
      <c r="B63" s="157"/>
      <c r="C63" s="119"/>
      <c r="D63" s="120"/>
      <c r="E63" s="19" t="s">
        <v>157</v>
      </c>
      <c r="F63" s="20"/>
      <c r="G63" s="20"/>
      <c r="H63" s="245"/>
      <c r="I63" s="21"/>
      <c r="J63"/>
    </row>
    <row r="64" spans="1:10" ht="12.75">
      <c r="A64" s="281"/>
      <c r="B64" s="281" t="s">
        <v>0</v>
      </c>
      <c r="C64" s="111"/>
      <c r="D64" s="112"/>
      <c r="E64" s="113" t="s">
        <v>234</v>
      </c>
      <c r="F64" s="114"/>
      <c r="G64" s="131">
        <v>0</v>
      </c>
      <c r="H64" s="245"/>
      <c r="I64" s="21"/>
      <c r="J64"/>
    </row>
    <row r="65" spans="1:10" ht="12.75">
      <c r="A65" s="281"/>
      <c r="B65" s="281" t="s">
        <v>1</v>
      </c>
      <c r="C65" s="111"/>
      <c r="D65" s="112"/>
      <c r="E65" s="113" t="s">
        <v>235</v>
      </c>
      <c r="F65" s="114"/>
      <c r="G65" s="131">
        <v>0</v>
      </c>
      <c r="H65" s="245"/>
      <c r="I65" s="21"/>
      <c r="J65"/>
    </row>
    <row r="66" spans="1:10" ht="16.5" thickBot="1">
      <c r="A66" s="284"/>
      <c r="B66" s="284"/>
      <c r="C66" s="132"/>
      <c r="D66" s="117"/>
      <c r="E66" s="115" t="s">
        <v>72</v>
      </c>
      <c r="F66" s="118"/>
      <c r="G66" s="118">
        <f>SUM(G64:G65)</f>
        <v>0</v>
      </c>
      <c r="H66" s="245"/>
      <c r="I66" s="21"/>
      <c r="J66"/>
    </row>
    <row r="67" spans="1:10" ht="18.75" thickBot="1">
      <c r="A67" s="286"/>
      <c r="B67" s="286"/>
      <c r="C67" s="136"/>
      <c r="D67" s="355" t="s">
        <v>381</v>
      </c>
      <c r="E67" s="357"/>
      <c r="F67" s="357"/>
      <c r="G67" s="137">
        <f>G54+G58+G62+G66</f>
        <v>18440</v>
      </c>
      <c r="H67" s="245"/>
      <c r="I67" s="21"/>
      <c r="J67"/>
    </row>
    <row r="68" spans="1:10" ht="12.75">
      <c r="A68" s="281"/>
      <c r="B68" s="281"/>
      <c r="C68" s="22"/>
      <c r="D68" s="1"/>
      <c r="E68" s="356" t="s">
        <v>218</v>
      </c>
      <c r="F68" s="351"/>
      <c r="G68" s="21"/>
      <c r="H68" s="245"/>
      <c r="I68" s="21"/>
      <c r="J68"/>
    </row>
    <row r="69" spans="1:10" ht="12.75">
      <c r="A69" s="281" t="s">
        <v>46</v>
      </c>
      <c r="B69" s="281"/>
      <c r="C69" s="22"/>
      <c r="D69" s="1"/>
      <c r="E69" s="1" t="s">
        <v>148</v>
      </c>
      <c r="F69" s="1"/>
      <c r="G69" s="21"/>
      <c r="H69" s="245"/>
      <c r="I69" s="21"/>
      <c r="J69"/>
    </row>
    <row r="70" spans="1:10" ht="12.75">
      <c r="A70" s="281"/>
      <c r="B70" s="281" t="s">
        <v>0</v>
      </c>
      <c r="C70" s="111"/>
      <c r="D70" s="112"/>
      <c r="E70" s="113" t="s">
        <v>35</v>
      </c>
      <c r="F70" s="114"/>
      <c r="G70" s="131">
        <v>13320</v>
      </c>
      <c r="H70" s="245"/>
      <c r="I70" s="21"/>
      <c r="J70"/>
    </row>
    <row r="71" spans="1:10" ht="16.5" thickBot="1">
      <c r="A71" s="285" t="s">
        <v>46</v>
      </c>
      <c r="B71" s="284"/>
      <c r="C71" s="132"/>
      <c r="D71" s="117"/>
      <c r="E71" s="115" t="s">
        <v>47</v>
      </c>
      <c r="F71" s="118"/>
      <c r="G71" s="118">
        <f>SUM(G70)</f>
        <v>13320</v>
      </c>
      <c r="H71" s="245"/>
      <c r="I71" s="21"/>
      <c r="J71"/>
    </row>
    <row r="72" spans="1:10" ht="12.75">
      <c r="A72" s="157" t="s">
        <v>60</v>
      </c>
      <c r="B72" s="157"/>
      <c r="C72" s="119"/>
      <c r="D72" s="120"/>
      <c r="E72" s="19" t="s">
        <v>108</v>
      </c>
      <c r="F72" s="20"/>
      <c r="G72" s="20"/>
      <c r="H72" s="245"/>
      <c r="I72" s="21"/>
      <c r="J72"/>
    </row>
    <row r="73" spans="1:10" ht="15">
      <c r="A73" s="288"/>
      <c r="B73" s="157" t="s">
        <v>0</v>
      </c>
      <c r="C73" s="121"/>
      <c r="D73" s="144"/>
      <c r="E73" s="113" t="s">
        <v>109</v>
      </c>
      <c r="F73" s="114"/>
      <c r="G73" s="114"/>
      <c r="H73" s="245"/>
      <c r="I73" s="21"/>
      <c r="J73"/>
    </row>
    <row r="74" spans="1:10" ht="15">
      <c r="A74" s="288"/>
      <c r="B74" s="157" t="s">
        <v>1</v>
      </c>
      <c r="C74" s="121"/>
      <c r="D74" s="144"/>
      <c r="E74" s="113" t="s">
        <v>59</v>
      </c>
      <c r="F74" s="114"/>
      <c r="G74" s="114"/>
      <c r="H74" s="245"/>
      <c r="I74" s="21"/>
      <c r="J74"/>
    </row>
    <row r="75" spans="1:10" ht="16.5" thickBot="1">
      <c r="A75" s="285" t="s">
        <v>60</v>
      </c>
      <c r="B75" s="284"/>
      <c r="C75" s="132"/>
      <c r="D75" s="117"/>
      <c r="E75" s="115" t="s">
        <v>61</v>
      </c>
      <c r="F75" s="118"/>
      <c r="G75" s="118"/>
      <c r="H75" s="245"/>
      <c r="I75" s="21"/>
      <c r="J75"/>
    </row>
    <row r="76" spans="1:10" ht="12.75">
      <c r="A76" s="281"/>
      <c r="B76" s="281" t="s">
        <v>0</v>
      </c>
      <c r="C76" s="110"/>
      <c r="D76" s="112"/>
      <c r="E76" s="113" t="s">
        <v>208</v>
      </c>
      <c r="F76" s="114"/>
      <c r="G76" s="131">
        <v>0</v>
      </c>
      <c r="H76" s="245"/>
      <c r="I76" s="21"/>
      <c r="J76"/>
    </row>
    <row r="77" spans="1:10" ht="16.5" thickBot="1">
      <c r="A77" s="285" t="s">
        <v>64</v>
      </c>
      <c r="B77" s="284"/>
      <c r="C77" s="132"/>
      <c r="D77" s="117"/>
      <c r="E77" s="115" t="s">
        <v>65</v>
      </c>
      <c r="F77" s="118"/>
      <c r="G77" s="118">
        <v>0</v>
      </c>
      <c r="H77" s="245"/>
      <c r="I77" s="21"/>
      <c r="J77"/>
    </row>
    <row r="78" spans="1:10" ht="12.75">
      <c r="A78" s="157" t="s">
        <v>71</v>
      </c>
      <c r="B78" s="157"/>
      <c r="C78" s="119"/>
      <c r="D78" s="120"/>
      <c r="E78" s="19" t="s">
        <v>157</v>
      </c>
      <c r="F78" s="20"/>
      <c r="G78" s="20"/>
      <c r="H78" s="245"/>
      <c r="I78" s="21"/>
      <c r="J78"/>
    </row>
    <row r="79" spans="1:10" ht="12.75">
      <c r="A79" s="281"/>
      <c r="B79" s="281" t="s">
        <v>0</v>
      </c>
      <c r="C79" s="111"/>
      <c r="D79" s="112"/>
      <c r="E79" s="113" t="s">
        <v>70</v>
      </c>
      <c r="F79" s="114"/>
      <c r="G79" s="131"/>
      <c r="H79" s="245"/>
      <c r="I79" s="21"/>
      <c r="J79"/>
    </row>
    <row r="80" spans="1:10" ht="16.5" thickBot="1">
      <c r="A80" s="285" t="s">
        <v>71</v>
      </c>
      <c r="B80" s="285"/>
      <c r="C80" s="116"/>
      <c r="D80" s="117"/>
      <c r="E80" s="348" t="s">
        <v>219</v>
      </c>
      <c r="F80" s="349"/>
      <c r="G80" s="118"/>
      <c r="H80" s="245"/>
      <c r="I80" s="21"/>
      <c r="J80"/>
    </row>
    <row r="81" spans="1:10" ht="18.75" thickBot="1">
      <c r="A81" s="286"/>
      <c r="B81" s="286"/>
      <c r="C81" s="136"/>
      <c r="D81" s="355" t="s">
        <v>220</v>
      </c>
      <c r="E81" s="355"/>
      <c r="F81" s="355"/>
      <c r="G81" s="137">
        <f>G71+G75+G77+G80</f>
        <v>13320</v>
      </c>
      <c r="H81" s="245"/>
      <c r="I81" s="21"/>
      <c r="J81"/>
    </row>
    <row r="82" spans="1:10" ht="12.75">
      <c r="A82" s="281"/>
      <c r="B82" s="281"/>
      <c r="C82" s="22"/>
      <c r="D82" s="1"/>
      <c r="E82" s="155" t="s">
        <v>114</v>
      </c>
      <c r="F82" s="155"/>
      <c r="G82" s="21"/>
      <c r="H82" s="245"/>
      <c r="I82" s="21"/>
      <c r="J82"/>
    </row>
    <row r="83" spans="1:10" ht="12.75">
      <c r="A83" s="281" t="s">
        <v>46</v>
      </c>
      <c r="B83" s="281"/>
      <c r="C83" s="22"/>
      <c r="D83" s="1"/>
      <c r="E83" s="1" t="s">
        <v>148</v>
      </c>
      <c r="F83" s="1"/>
      <c r="G83" s="21"/>
      <c r="H83" s="245"/>
      <c r="I83" s="21"/>
      <c r="J83"/>
    </row>
    <row r="84" spans="1:10" ht="12.75">
      <c r="A84" s="281"/>
      <c r="B84" s="281" t="s">
        <v>0</v>
      </c>
      <c r="C84" s="111"/>
      <c r="D84" s="112"/>
      <c r="E84" s="113" t="s">
        <v>35</v>
      </c>
      <c r="F84" s="114"/>
      <c r="G84" s="131">
        <v>192480</v>
      </c>
      <c r="H84" s="245"/>
      <c r="I84" s="21"/>
      <c r="J84"/>
    </row>
    <row r="85" spans="1:10" ht="16.5" thickBot="1">
      <c r="A85" s="285" t="s">
        <v>46</v>
      </c>
      <c r="B85" s="284"/>
      <c r="C85" s="132"/>
      <c r="D85" s="117"/>
      <c r="E85" s="115" t="s">
        <v>47</v>
      </c>
      <c r="F85" s="118"/>
      <c r="G85" s="118">
        <f>SUM(G84)</f>
        <v>192480</v>
      </c>
      <c r="H85" s="245"/>
      <c r="I85" s="21"/>
      <c r="J85"/>
    </row>
    <row r="86" spans="1:10" ht="15">
      <c r="A86" s="157" t="s">
        <v>60</v>
      </c>
      <c r="B86" s="157"/>
      <c r="C86" s="119"/>
      <c r="D86" s="156"/>
      <c r="E86" s="19" t="s">
        <v>108</v>
      </c>
      <c r="F86" s="34"/>
      <c r="G86" s="20"/>
      <c r="H86" s="245"/>
      <c r="I86" s="21"/>
      <c r="J86"/>
    </row>
    <row r="87" spans="1:10" ht="15">
      <c r="A87" s="288"/>
      <c r="B87" s="157" t="s">
        <v>0</v>
      </c>
      <c r="C87" s="121"/>
      <c r="D87" s="144"/>
      <c r="E87" s="154" t="s">
        <v>109</v>
      </c>
      <c r="F87" s="128"/>
      <c r="G87" s="114">
        <v>0</v>
      </c>
      <c r="H87" s="245"/>
      <c r="I87" s="21"/>
      <c r="J87"/>
    </row>
    <row r="88" spans="1:10" ht="16.5" thickBot="1">
      <c r="A88" s="285" t="s">
        <v>60</v>
      </c>
      <c r="B88" s="284"/>
      <c r="C88" s="132"/>
      <c r="D88" s="117"/>
      <c r="E88" s="115" t="s">
        <v>61</v>
      </c>
      <c r="F88" s="118"/>
      <c r="G88" s="118">
        <v>0</v>
      </c>
      <c r="H88" s="245"/>
      <c r="I88" s="21"/>
      <c r="J88"/>
    </row>
    <row r="89" spans="1:10" ht="12.75">
      <c r="A89" s="157" t="s">
        <v>64</v>
      </c>
      <c r="B89" s="157"/>
      <c r="C89" s="19"/>
      <c r="D89" s="120"/>
      <c r="E89" s="19" t="s">
        <v>92</v>
      </c>
      <c r="F89" s="20"/>
      <c r="G89" s="20"/>
      <c r="H89" s="245"/>
      <c r="I89" s="21"/>
      <c r="J89"/>
    </row>
    <row r="90" spans="1:10" ht="12.75">
      <c r="A90" s="157"/>
      <c r="B90" s="157" t="s">
        <v>0</v>
      </c>
      <c r="C90" s="19"/>
      <c r="D90" s="120"/>
      <c r="E90" s="113" t="s">
        <v>208</v>
      </c>
      <c r="F90" s="114"/>
      <c r="G90" s="20">
        <v>0</v>
      </c>
      <c r="H90" s="245"/>
      <c r="I90" s="21"/>
      <c r="J90"/>
    </row>
    <row r="91" spans="1:10" ht="12.75">
      <c r="A91" s="281"/>
      <c r="B91" s="281" t="s">
        <v>1</v>
      </c>
      <c r="C91" s="110"/>
      <c r="D91" s="112"/>
      <c r="E91" s="113" t="s">
        <v>63</v>
      </c>
      <c r="F91" s="114"/>
      <c r="G91" s="131">
        <v>0</v>
      </c>
      <c r="H91" s="245"/>
      <c r="I91" s="21"/>
      <c r="J91"/>
    </row>
    <row r="92" spans="1:10" ht="16.5" thickBot="1">
      <c r="A92" s="285" t="s">
        <v>64</v>
      </c>
      <c r="B92" s="284"/>
      <c r="C92" s="132"/>
      <c r="D92" s="117"/>
      <c r="E92" s="115" t="s">
        <v>65</v>
      </c>
      <c r="F92" s="118"/>
      <c r="G92" s="118">
        <v>0</v>
      </c>
      <c r="H92" s="245"/>
      <c r="I92" s="21"/>
      <c r="J92"/>
    </row>
    <row r="93" spans="1:10" ht="12.75">
      <c r="A93" s="157" t="s">
        <v>71</v>
      </c>
      <c r="B93" s="157"/>
      <c r="C93" s="119"/>
      <c r="D93" s="120"/>
      <c r="E93" s="19" t="s">
        <v>157</v>
      </c>
      <c r="F93" s="20"/>
      <c r="G93" s="20"/>
      <c r="H93" s="245"/>
      <c r="I93" s="21"/>
      <c r="J93"/>
    </row>
    <row r="94" spans="1:10" ht="12.75">
      <c r="A94" s="281"/>
      <c r="B94" s="281" t="s">
        <v>0</v>
      </c>
      <c r="C94" s="111"/>
      <c r="D94" s="112"/>
      <c r="E94" s="113" t="s">
        <v>70</v>
      </c>
      <c r="F94" s="114"/>
      <c r="G94" s="131">
        <v>0</v>
      </c>
      <c r="H94" s="245"/>
      <c r="I94" s="21"/>
      <c r="J94"/>
    </row>
    <row r="95" spans="1:10" ht="16.5" thickBot="1">
      <c r="A95" s="285" t="s">
        <v>71</v>
      </c>
      <c r="B95" s="285"/>
      <c r="C95" s="150"/>
      <c r="D95" s="151"/>
      <c r="E95" s="129" t="s">
        <v>72</v>
      </c>
      <c r="F95" s="152"/>
      <c r="G95" s="152">
        <v>0</v>
      </c>
      <c r="H95" s="245"/>
      <c r="I95" s="21"/>
      <c r="J95"/>
    </row>
    <row r="96" spans="1:10" ht="18.75" thickBot="1">
      <c r="A96" s="286"/>
      <c r="B96" s="286"/>
      <c r="C96" s="136"/>
      <c r="D96" s="355" t="s">
        <v>221</v>
      </c>
      <c r="E96" s="355"/>
      <c r="F96" s="355"/>
      <c r="G96" s="137">
        <f>G85+G92+G95+G88</f>
        <v>192480</v>
      </c>
      <c r="H96" s="245"/>
      <c r="I96" s="21"/>
      <c r="J96"/>
    </row>
    <row r="97" spans="1:10" ht="12.75">
      <c r="A97" s="281"/>
      <c r="B97" s="281"/>
      <c r="C97" s="22"/>
      <c r="D97" s="1"/>
      <c r="E97" s="356" t="s">
        <v>197</v>
      </c>
      <c r="F97" s="358"/>
      <c r="G97" s="21"/>
      <c r="H97" s="245"/>
      <c r="I97" s="21"/>
      <c r="J97"/>
    </row>
    <row r="98" spans="1:10" ht="12.75">
      <c r="A98" s="281" t="s">
        <v>46</v>
      </c>
      <c r="B98" s="281"/>
      <c r="C98" s="22"/>
      <c r="D98" s="1"/>
      <c r="E98" s="1" t="s">
        <v>148</v>
      </c>
      <c r="F98" s="1"/>
      <c r="G98" s="21"/>
      <c r="H98" s="245"/>
      <c r="I98" s="21"/>
      <c r="J98"/>
    </row>
    <row r="99" spans="1:10" ht="12.75">
      <c r="A99" s="281"/>
      <c r="B99" s="281" t="s">
        <v>0</v>
      </c>
      <c r="C99" s="111"/>
      <c r="D99" s="112"/>
      <c r="E99" s="113" t="s">
        <v>35</v>
      </c>
      <c r="F99" s="114"/>
      <c r="G99" s="131">
        <v>4409</v>
      </c>
      <c r="H99" s="245"/>
      <c r="I99" s="21"/>
      <c r="J99"/>
    </row>
    <row r="100" spans="1:10" ht="16.5" thickBot="1">
      <c r="A100" s="285" t="s">
        <v>46</v>
      </c>
      <c r="B100" s="284"/>
      <c r="C100" s="132"/>
      <c r="D100" s="117"/>
      <c r="E100" s="115" t="s">
        <v>47</v>
      </c>
      <c r="F100" s="118"/>
      <c r="G100" s="118">
        <f>SUM(G99)</f>
        <v>4409</v>
      </c>
      <c r="H100" s="245"/>
      <c r="I100" s="21"/>
      <c r="J100"/>
    </row>
    <row r="101" spans="1:10" ht="15.75">
      <c r="A101" s="157" t="s">
        <v>60</v>
      </c>
      <c r="B101" s="157"/>
      <c r="C101" s="142"/>
      <c r="D101" s="143"/>
      <c r="E101" s="19" t="s">
        <v>108</v>
      </c>
      <c r="F101" s="20"/>
      <c r="G101" s="32"/>
      <c r="H101" s="245"/>
      <c r="I101" s="21"/>
      <c r="J101"/>
    </row>
    <row r="102" spans="1:10" ht="15.75">
      <c r="A102" s="288"/>
      <c r="B102" s="157" t="s">
        <v>0</v>
      </c>
      <c r="C102" s="142"/>
      <c r="D102" s="143"/>
      <c r="E102" s="113" t="s">
        <v>109</v>
      </c>
      <c r="F102" s="114"/>
      <c r="G102" s="32"/>
      <c r="H102" s="245"/>
      <c r="I102" s="21"/>
      <c r="J102"/>
    </row>
    <row r="103" spans="1:10" ht="16.5" thickBot="1">
      <c r="A103" s="285" t="s">
        <v>60</v>
      </c>
      <c r="B103" s="284"/>
      <c r="C103" s="132"/>
      <c r="D103" s="117"/>
      <c r="E103" s="115" t="s">
        <v>61</v>
      </c>
      <c r="F103" s="118"/>
      <c r="G103" s="118">
        <v>0</v>
      </c>
      <c r="H103" s="245"/>
      <c r="I103" s="21"/>
      <c r="J103"/>
    </row>
    <row r="104" spans="1:10" ht="12.75">
      <c r="A104" s="157" t="s">
        <v>64</v>
      </c>
      <c r="B104" s="157"/>
      <c r="C104" s="19"/>
      <c r="D104" s="120"/>
      <c r="E104" s="19" t="s">
        <v>92</v>
      </c>
      <c r="F104" s="20"/>
      <c r="G104" s="20"/>
      <c r="H104" s="245"/>
      <c r="I104" s="21"/>
      <c r="J104"/>
    </row>
    <row r="105" spans="1:10" ht="12.75">
      <c r="A105" s="281"/>
      <c r="B105" s="281" t="s">
        <v>0</v>
      </c>
      <c r="C105" s="110"/>
      <c r="D105" s="112"/>
      <c r="E105" s="113" t="s">
        <v>208</v>
      </c>
      <c r="F105" s="114"/>
      <c r="G105" s="131"/>
      <c r="H105" s="245"/>
      <c r="I105" s="21"/>
      <c r="J105"/>
    </row>
    <row r="106" spans="1:10" ht="12.75">
      <c r="A106" s="281"/>
      <c r="B106" s="281" t="s">
        <v>1</v>
      </c>
      <c r="C106" s="110"/>
      <c r="D106" s="112"/>
      <c r="E106" s="113" t="s">
        <v>215</v>
      </c>
      <c r="F106" s="114"/>
      <c r="G106" s="131"/>
      <c r="H106" s="245"/>
      <c r="I106" s="21"/>
      <c r="J106"/>
    </row>
    <row r="107" spans="1:10" ht="16.5" thickBot="1">
      <c r="A107" s="285" t="s">
        <v>64</v>
      </c>
      <c r="B107" s="284"/>
      <c r="C107" s="132"/>
      <c r="D107" s="117"/>
      <c r="E107" s="115" t="s">
        <v>65</v>
      </c>
      <c r="F107" s="118"/>
      <c r="G107" s="118">
        <f>SUM(G105)</f>
        <v>0</v>
      </c>
      <c r="H107" s="245"/>
      <c r="I107" s="21"/>
      <c r="J107"/>
    </row>
    <row r="108" spans="1:9" s="40" customFormat="1" ht="12.75">
      <c r="A108" s="157" t="s">
        <v>71</v>
      </c>
      <c r="B108" s="157"/>
      <c r="C108" s="119"/>
      <c r="D108" s="120"/>
      <c r="E108" s="19" t="s">
        <v>157</v>
      </c>
      <c r="F108" s="20"/>
      <c r="G108" s="20"/>
      <c r="H108" s="245"/>
      <c r="I108" s="21"/>
    </row>
    <row r="109" spans="1:10" ht="12.75">
      <c r="A109" s="281"/>
      <c r="B109" s="281" t="s">
        <v>0</v>
      </c>
      <c r="C109" s="111"/>
      <c r="D109" s="112"/>
      <c r="E109" s="113" t="s">
        <v>70</v>
      </c>
      <c r="F109" s="114"/>
      <c r="G109" s="131"/>
      <c r="H109" s="245"/>
      <c r="I109" s="21"/>
      <c r="J109"/>
    </row>
    <row r="110" spans="1:10" ht="16.5" thickBot="1">
      <c r="A110" s="285" t="s">
        <v>71</v>
      </c>
      <c r="B110" s="285"/>
      <c r="C110" s="150"/>
      <c r="D110" s="151"/>
      <c r="E110" s="129" t="s">
        <v>72</v>
      </c>
      <c r="F110" s="152"/>
      <c r="G110" s="153"/>
      <c r="H110" s="245"/>
      <c r="I110" s="21"/>
      <c r="J110"/>
    </row>
    <row r="111" spans="1:10" ht="18.75" thickBot="1">
      <c r="A111" s="286"/>
      <c r="B111" s="286"/>
      <c r="C111" s="136"/>
      <c r="D111" s="355" t="s">
        <v>216</v>
      </c>
      <c r="E111" s="355"/>
      <c r="F111" s="355"/>
      <c r="G111" s="137">
        <f>G100+G107+G110+G103</f>
        <v>4409</v>
      </c>
      <c r="H111" s="245"/>
      <c r="I111" s="21"/>
      <c r="J111"/>
    </row>
    <row r="112" spans="1:10" ht="12.75">
      <c r="A112" s="281"/>
      <c r="B112" s="281"/>
      <c r="C112" s="22"/>
      <c r="D112" s="1"/>
      <c r="E112" s="356" t="s">
        <v>198</v>
      </c>
      <c r="F112" s="351"/>
      <c r="G112" s="21"/>
      <c r="H112" s="245"/>
      <c r="I112" s="21"/>
      <c r="J112"/>
    </row>
    <row r="113" spans="1:10" ht="12.75">
      <c r="A113" s="281" t="s">
        <v>46</v>
      </c>
      <c r="B113" s="281"/>
      <c r="C113" s="22"/>
      <c r="D113" s="1"/>
      <c r="E113" s="1" t="s">
        <v>148</v>
      </c>
      <c r="F113" s="1"/>
      <c r="G113" s="21"/>
      <c r="H113" s="245"/>
      <c r="I113" s="21"/>
      <c r="J113"/>
    </row>
    <row r="114" spans="1:10" ht="12.75">
      <c r="A114" s="281"/>
      <c r="B114" s="281" t="s">
        <v>0</v>
      </c>
      <c r="C114" s="111"/>
      <c r="D114" s="112"/>
      <c r="E114" s="113" t="s">
        <v>35</v>
      </c>
      <c r="F114" s="114"/>
      <c r="G114" s="131">
        <v>3200</v>
      </c>
      <c r="H114" s="245"/>
      <c r="I114" s="21"/>
      <c r="J114"/>
    </row>
    <row r="115" spans="1:10" ht="16.5" thickBot="1">
      <c r="A115" s="285" t="s">
        <v>46</v>
      </c>
      <c r="B115" s="284"/>
      <c r="C115" s="132"/>
      <c r="D115" s="117"/>
      <c r="E115" s="115" t="s">
        <v>47</v>
      </c>
      <c r="F115" s="118"/>
      <c r="G115" s="118">
        <f>SUM(G114)</f>
        <v>3200</v>
      </c>
      <c r="H115" s="245"/>
      <c r="I115" s="21"/>
      <c r="J115"/>
    </row>
    <row r="116" spans="1:10" ht="12.75">
      <c r="A116" s="157" t="s">
        <v>60</v>
      </c>
      <c r="B116" s="157"/>
      <c r="C116" s="119"/>
      <c r="D116" s="120"/>
      <c r="E116" s="19" t="s">
        <v>108</v>
      </c>
      <c r="F116" s="20"/>
      <c r="G116" s="20"/>
      <c r="H116" s="245"/>
      <c r="I116" s="21"/>
      <c r="J116"/>
    </row>
    <row r="117" spans="1:10" ht="12.75">
      <c r="A117" s="157"/>
      <c r="B117" s="157" t="s">
        <v>0</v>
      </c>
      <c r="C117" s="121"/>
      <c r="D117" s="112"/>
      <c r="E117" s="113" t="s">
        <v>109</v>
      </c>
      <c r="F117" s="114"/>
      <c r="G117" s="114"/>
      <c r="H117" s="245"/>
      <c r="I117" s="21"/>
      <c r="J117"/>
    </row>
    <row r="118" spans="1:10" ht="16.5" thickBot="1">
      <c r="A118" s="285" t="s">
        <v>60</v>
      </c>
      <c r="B118" s="284"/>
      <c r="C118" s="132"/>
      <c r="D118" s="117"/>
      <c r="E118" s="115" t="s">
        <v>61</v>
      </c>
      <c r="F118" s="118"/>
      <c r="G118" s="118">
        <v>0</v>
      </c>
      <c r="H118" s="245"/>
      <c r="I118" s="21"/>
      <c r="J118"/>
    </row>
    <row r="119" spans="1:10" ht="12.75">
      <c r="A119" s="157" t="s">
        <v>64</v>
      </c>
      <c r="B119" s="157"/>
      <c r="C119" s="19"/>
      <c r="D119" s="120"/>
      <c r="E119" s="19" t="s">
        <v>92</v>
      </c>
      <c r="F119" s="20"/>
      <c r="G119" s="20">
        <v>0</v>
      </c>
      <c r="H119" s="245"/>
      <c r="I119" s="21"/>
      <c r="J119"/>
    </row>
    <row r="120" spans="1:10" ht="12.75">
      <c r="A120" s="281"/>
      <c r="B120" s="281" t="s">
        <v>0</v>
      </c>
      <c r="C120" s="110"/>
      <c r="D120" s="112"/>
      <c r="E120" s="113" t="s">
        <v>208</v>
      </c>
      <c r="F120" s="114"/>
      <c r="G120" s="131"/>
      <c r="H120" s="245"/>
      <c r="I120" s="21"/>
      <c r="J120"/>
    </row>
    <row r="121" spans="1:10" ht="16.5" thickBot="1">
      <c r="A121" s="285" t="s">
        <v>64</v>
      </c>
      <c r="B121" s="284"/>
      <c r="C121" s="132"/>
      <c r="D121" s="117"/>
      <c r="E121" s="115" t="s">
        <v>65</v>
      </c>
      <c r="F121" s="118"/>
      <c r="G121" s="118">
        <v>0</v>
      </c>
      <c r="H121" s="245"/>
      <c r="I121" s="21"/>
      <c r="J121"/>
    </row>
    <row r="122" spans="1:10" ht="12.75">
      <c r="A122" s="157" t="s">
        <v>71</v>
      </c>
      <c r="B122" s="157"/>
      <c r="C122" s="119"/>
      <c r="D122" s="120"/>
      <c r="E122" s="19" t="s">
        <v>157</v>
      </c>
      <c r="F122" s="20"/>
      <c r="G122" s="20"/>
      <c r="H122" s="245"/>
      <c r="I122" s="21"/>
      <c r="J122"/>
    </row>
    <row r="123" spans="1:10" ht="12.75">
      <c r="A123" s="281"/>
      <c r="B123" s="281" t="s">
        <v>0</v>
      </c>
      <c r="C123" s="111"/>
      <c r="D123" s="112"/>
      <c r="E123" s="113" t="s">
        <v>70</v>
      </c>
      <c r="F123" s="114"/>
      <c r="G123" s="131">
        <v>538</v>
      </c>
      <c r="H123" s="245"/>
      <c r="I123" s="21"/>
      <c r="J123"/>
    </row>
    <row r="124" spans="1:10" ht="16.5" thickBot="1">
      <c r="A124" s="285" t="s">
        <v>71</v>
      </c>
      <c r="B124" s="285"/>
      <c r="C124" s="150"/>
      <c r="D124" s="151"/>
      <c r="E124" s="129" t="s">
        <v>72</v>
      </c>
      <c r="F124" s="152"/>
      <c r="G124" s="118">
        <f>SUM(G123)</f>
        <v>538</v>
      </c>
      <c r="H124" s="245"/>
      <c r="I124" s="21"/>
      <c r="J124"/>
    </row>
    <row r="125" spans="1:10" ht="18.75" thickBot="1">
      <c r="A125" s="286"/>
      <c r="B125" s="286"/>
      <c r="C125" s="136"/>
      <c r="D125" s="355" t="s">
        <v>217</v>
      </c>
      <c r="E125" s="355"/>
      <c r="F125" s="355"/>
      <c r="G125" s="137">
        <f>G115+G118+G121+G124</f>
        <v>3738</v>
      </c>
      <c r="H125" s="245"/>
      <c r="I125" s="21"/>
      <c r="J125"/>
    </row>
    <row r="126" spans="1:10" ht="12.75">
      <c r="A126" s="281"/>
      <c r="B126" s="281"/>
      <c r="C126"/>
      <c r="D126"/>
      <c r="E126" s="17" t="s">
        <v>46</v>
      </c>
      <c r="F126" s="174" t="s">
        <v>148</v>
      </c>
      <c r="G126" s="41">
        <f>G85+G71+G115+G100+G20+G54</f>
        <v>820254</v>
      </c>
      <c r="H126" s="245"/>
      <c r="I126" s="21"/>
      <c r="J126"/>
    </row>
    <row r="127" spans="1:10" ht="12.75">
      <c r="A127" s="281"/>
      <c r="B127" s="281"/>
      <c r="C127"/>
      <c r="D127"/>
      <c r="E127" s="17" t="s">
        <v>52</v>
      </c>
      <c r="F127" s="174" t="s">
        <v>155</v>
      </c>
      <c r="G127" s="41">
        <f>G27</f>
        <v>204217</v>
      </c>
      <c r="H127" s="245"/>
      <c r="I127" s="21"/>
      <c r="J127"/>
    </row>
    <row r="128" spans="1:10" ht="12.75">
      <c r="A128" s="281"/>
      <c r="B128" s="281"/>
      <c r="C128"/>
      <c r="D128"/>
      <c r="E128" s="17" t="s">
        <v>56</v>
      </c>
      <c r="F128" s="174" t="s">
        <v>204</v>
      </c>
      <c r="G128" s="41">
        <f>G35</f>
        <v>240</v>
      </c>
      <c r="H128" s="245"/>
      <c r="I128" s="21"/>
      <c r="J128"/>
    </row>
    <row r="129" spans="1:10" ht="12.75">
      <c r="A129" s="281"/>
      <c r="B129" s="281"/>
      <c r="C129"/>
      <c r="D129"/>
      <c r="E129" s="17" t="s">
        <v>382</v>
      </c>
      <c r="F129" s="174" t="s">
        <v>388</v>
      </c>
      <c r="G129" s="41">
        <f>G29+G56+G73+G87+G102+G117</f>
        <v>15630</v>
      </c>
      <c r="H129" s="245"/>
      <c r="I129" s="21"/>
      <c r="J129"/>
    </row>
    <row r="130" spans="1:10" ht="12.75">
      <c r="A130" s="281"/>
      <c r="B130" s="281"/>
      <c r="C130"/>
      <c r="D130"/>
      <c r="E130" s="17" t="s">
        <v>384</v>
      </c>
      <c r="F130" s="174" t="s">
        <v>393</v>
      </c>
      <c r="G130" s="41">
        <f>G30+G57+G74</f>
        <v>30564</v>
      </c>
      <c r="H130" s="245"/>
      <c r="I130" s="21"/>
      <c r="J130"/>
    </row>
    <row r="131" spans="1:10" ht="12.75">
      <c r="A131" s="281"/>
      <c r="B131" s="281"/>
      <c r="C131"/>
      <c r="D131"/>
      <c r="E131" s="17" t="s">
        <v>383</v>
      </c>
      <c r="F131" s="174" t="s">
        <v>389</v>
      </c>
      <c r="G131" s="41">
        <f>G37+G60+G76+G90+G105+G120</f>
        <v>0</v>
      </c>
      <c r="H131" s="245"/>
      <c r="I131" s="21"/>
      <c r="J131"/>
    </row>
    <row r="132" spans="1:10" ht="12.75">
      <c r="A132" s="281"/>
      <c r="B132" s="281"/>
      <c r="C132"/>
      <c r="D132"/>
      <c r="E132" s="17" t="s">
        <v>385</v>
      </c>
      <c r="F132" s="174" t="s">
        <v>390</v>
      </c>
      <c r="G132" s="41">
        <f>G38+G61+G91+G106</f>
        <v>141851</v>
      </c>
      <c r="H132" s="245"/>
      <c r="I132" s="21"/>
      <c r="J132"/>
    </row>
    <row r="133" spans="1:10" ht="12.75">
      <c r="A133" s="281"/>
      <c r="B133" s="281"/>
      <c r="C133"/>
      <c r="D133"/>
      <c r="E133" s="17" t="s">
        <v>95</v>
      </c>
      <c r="F133" s="174" t="s">
        <v>193</v>
      </c>
      <c r="G133" s="41">
        <f>G40</f>
        <v>775</v>
      </c>
      <c r="H133" s="245"/>
      <c r="I133" s="21"/>
      <c r="J133"/>
    </row>
    <row r="134" spans="1:10" ht="12.75">
      <c r="A134" s="281"/>
      <c r="B134" s="281"/>
      <c r="C134"/>
      <c r="D134"/>
      <c r="E134" s="17" t="s">
        <v>69</v>
      </c>
      <c r="F134" s="174" t="s">
        <v>395</v>
      </c>
      <c r="G134" s="41">
        <f>G44</f>
        <v>0</v>
      </c>
      <c r="H134" s="245"/>
      <c r="I134" s="21"/>
      <c r="J134"/>
    </row>
    <row r="135" spans="1:10" ht="12.75">
      <c r="A135" s="281"/>
      <c r="B135" s="281"/>
      <c r="C135"/>
      <c r="D135"/>
      <c r="E135" s="17" t="s">
        <v>386</v>
      </c>
      <c r="F135" s="174" t="s">
        <v>391</v>
      </c>
      <c r="G135" s="41">
        <f>G64+G79+G94+G109+G123+G46</f>
        <v>25879</v>
      </c>
      <c r="H135" s="245"/>
      <c r="I135" s="21"/>
      <c r="J135"/>
    </row>
    <row r="136" spans="1:10" ht="12.75">
      <c r="A136" s="281"/>
      <c r="B136" s="281"/>
      <c r="C136"/>
      <c r="D136"/>
      <c r="E136" s="17" t="s">
        <v>387</v>
      </c>
      <c r="F136" s="174" t="s">
        <v>392</v>
      </c>
      <c r="G136" s="41">
        <f>G47</f>
        <v>317640</v>
      </c>
      <c r="H136" s="245"/>
      <c r="I136" s="21"/>
      <c r="J136"/>
    </row>
    <row r="137" spans="1:10" ht="15.75">
      <c r="A137" s="281"/>
      <c r="B137" s="281"/>
      <c r="C137"/>
      <c r="D137"/>
      <c r="F137" s="183" t="s">
        <v>222</v>
      </c>
      <c r="G137" s="184">
        <f>SUM(G126:G136)</f>
        <v>1557050</v>
      </c>
      <c r="H137" s="245"/>
      <c r="I137" s="21"/>
      <c r="J137"/>
    </row>
    <row r="138" spans="1:10" ht="12.75">
      <c r="A138" s="281"/>
      <c r="B138" s="281"/>
      <c r="C138"/>
      <c r="D138"/>
      <c r="H138" s="245"/>
      <c r="J138"/>
    </row>
    <row r="139" spans="1:10" ht="12.75">
      <c r="A139" s="281"/>
      <c r="B139" s="281"/>
      <c r="C139"/>
      <c r="D139"/>
      <c r="H139" s="245"/>
      <c r="J139"/>
    </row>
    <row r="140" spans="1:10" ht="12.75">
      <c r="A140" s="281"/>
      <c r="B140" s="281"/>
      <c r="C140"/>
      <c r="D140"/>
      <c r="H140" s="245"/>
      <c r="J140"/>
    </row>
    <row r="141" spans="1:10" ht="12.75">
      <c r="A141" s="281"/>
      <c r="B141" s="281"/>
      <c r="C141"/>
      <c r="D141"/>
      <c r="H141" s="245"/>
      <c r="J141"/>
    </row>
    <row r="142" spans="1:10" ht="12.75">
      <c r="A142" s="281"/>
      <c r="B142" s="281"/>
      <c r="C142"/>
      <c r="D142"/>
      <c r="H142" s="245"/>
      <c r="J142"/>
    </row>
    <row r="143" spans="1:10" ht="12.75">
      <c r="A143" s="281"/>
      <c r="B143" s="281"/>
      <c r="C143"/>
      <c r="D143"/>
      <c r="H143" s="245"/>
      <c r="J143"/>
    </row>
    <row r="144" spans="1:10" ht="12.75">
      <c r="A144" s="281"/>
      <c r="B144" s="281"/>
      <c r="C144"/>
      <c r="D144"/>
      <c r="H144" s="245"/>
      <c r="J144"/>
    </row>
    <row r="145" spans="1:10" ht="12.75">
      <c r="A145" s="281"/>
      <c r="B145" s="281"/>
      <c r="C145"/>
      <c r="D145"/>
      <c r="H145" s="245"/>
      <c r="J145"/>
    </row>
    <row r="146" spans="1:10" ht="12.75">
      <c r="A146" s="281"/>
      <c r="B146" s="281"/>
      <c r="C146"/>
      <c r="D146"/>
      <c r="H146" s="245"/>
      <c r="J146"/>
    </row>
    <row r="147" spans="1:10" ht="12.75">
      <c r="A147" s="281"/>
      <c r="B147" s="281"/>
      <c r="C147"/>
      <c r="D147"/>
      <c r="H147" s="245"/>
      <c r="J147"/>
    </row>
    <row r="148" spans="1:10" ht="12.75">
      <c r="A148" s="281"/>
      <c r="B148" s="281"/>
      <c r="C148"/>
      <c r="D148"/>
      <c r="H148" s="245"/>
      <c r="J148"/>
    </row>
  </sheetData>
  <mergeCells count="22">
    <mergeCell ref="A1:I1"/>
    <mergeCell ref="A2:I2"/>
    <mergeCell ref="D67:F67"/>
    <mergeCell ref="A3:G3"/>
    <mergeCell ref="E4:F4"/>
    <mergeCell ref="E5:F5"/>
    <mergeCell ref="E8:F8"/>
    <mergeCell ref="E9:F9"/>
    <mergeCell ref="E27:F27"/>
    <mergeCell ref="D49:F49"/>
    <mergeCell ref="E33:F33"/>
    <mergeCell ref="E40:F40"/>
    <mergeCell ref="E112:F112"/>
    <mergeCell ref="E50:F50"/>
    <mergeCell ref="E41:F41"/>
    <mergeCell ref="E97:F97"/>
    <mergeCell ref="D111:F111"/>
    <mergeCell ref="D125:F125"/>
    <mergeCell ref="E68:F68"/>
    <mergeCell ref="E80:F80"/>
    <mergeCell ref="D81:F81"/>
    <mergeCell ref="D96:F96"/>
  </mergeCells>
  <printOptions headings="1"/>
  <pageMargins left="0.75" right="0.75" top="1" bottom="1" header="0.5" footer="0.5"/>
  <pageSetup horizontalDpi="600" verticalDpi="600" orientation="landscape" paperSize="9" scale="75" r:id="rId1"/>
  <headerFooter alignWithMargins="0">
    <oddHeader>&amp;L1/a melléklet a 4/2012. (II.16.) önk. rendelethez ezer 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E112"/>
  <sheetViews>
    <sheetView zoomScalePageLayoutView="0" workbookViewId="0" topLeftCell="A1">
      <selection activeCell="F17" sqref="F17"/>
    </sheetView>
  </sheetViews>
  <sheetFormatPr defaultColWidth="9.140625" defaultRowHeight="12.75"/>
  <cols>
    <col min="1" max="1" width="7.140625" style="0" customWidth="1"/>
    <col min="2" max="2" width="8.421875" style="0" customWidth="1"/>
    <col min="3" max="3" width="33.57421875" style="0" customWidth="1"/>
    <col min="4" max="4" width="19.00390625" style="0" customWidth="1"/>
  </cols>
  <sheetData>
    <row r="1" spans="1:4" ht="15.75">
      <c r="A1" s="372" t="s">
        <v>274</v>
      </c>
      <c r="B1" s="372"/>
      <c r="C1" s="372"/>
      <c r="D1" s="358"/>
    </row>
    <row r="2" spans="1:4" ht="16.5" thickBot="1">
      <c r="A2" s="373" t="s">
        <v>275</v>
      </c>
      <c r="B2" s="373"/>
      <c r="C2" s="373"/>
      <c r="D2" s="374"/>
    </row>
    <row r="3" spans="1:5" ht="24" thickBot="1">
      <c r="A3" s="48" t="s">
        <v>81</v>
      </c>
      <c r="B3" s="49" t="s">
        <v>82</v>
      </c>
      <c r="C3" s="49" t="s">
        <v>83</v>
      </c>
      <c r="D3" s="91">
        <v>2012</v>
      </c>
      <c r="E3" s="84"/>
    </row>
    <row r="4" spans="1:5" ht="12.75">
      <c r="A4" s="50" t="s">
        <v>46</v>
      </c>
      <c r="B4" s="50"/>
      <c r="C4" s="50" t="s">
        <v>77</v>
      </c>
      <c r="D4" s="51">
        <f>D5+D6+D7+D8+D9+D10+D12+D14+D11+D13</f>
        <v>692591</v>
      </c>
      <c r="E4" s="24"/>
    </row>
    <row r="5" spans="1:4" ht="12.75">
      <c r="A5" s="2"/>
      <c r="B5" s="36">
        <v>39083</v>
      </c>
      <c r="C5" s="2" t="s">
        <v>34</v>
      </c>
      <c r="D5" s="4">
        <v>286253</v>
      </c>
    </row>
    <row r="6" spans="1:4" ht="12.75">
      <c r="A6" s="2"/>
      <c r="B6" s="36">
        <v>39084</v>
      </c>
      <c r="C6" s="2" t="s">
        <v>101</v>
      </c>
      <c r="D6" s="4">
        <v>76311</v>
      </c>
    </row>
    <row r="7" spans="1:4" ht="12.75">
      <c r="A7" s="2"/>
      <c r="B7" s="36">
        <v>39085</v>
      </c>
      <c r="C7" s="2" t="s">
        <v>5</v>
      </c>
      <c r="D7" s="4">
        <v>274750</v>
      </c>
    </row>
    <row r="8" spans="1:4" ht="12.75">
      <c r="A8" s="2"/>
      <c r="B8" s="36">
        <v>39086</v>
      </c>
      <c r="C8" s="2" t="s">
        <v>74</v>
      </c>
      <c r="D8" s="4">
        <v>2700</v>
      </c>
    </row>
    <row r="9" spans="1:4" ht="12.75">
      <c r="A9" s="2"/>
      <c r="B9" s="36">
        <v>39087</v>
      </c>
      <c r="C9" s="2" t="s">
        <v>102</v>
      </c>
      <c r="D9" s="4">
        <v>17513</v>
      </c>
    </row>
    <row r="10" spans="1:4" ht="12.75">
      <c r="A10" s="2"/>
      <c r="B10" s="36">
        <v>39088</v>
      </c>
      <c r="C10" s="2" t="s">
        <v>85</v>
      </c>
      <c r="D10" s="4">
        <v>10974</v>
      </c>
    </row>
    <row r="11" spans="1:4" ht="12.75">
      <c r="A11" s="2"/>
      <c r="B11" s="36">
        <v>39089</v>
      </c>
      <c r="C11" s="2" t="s">
        <v>103</v>
      </c>
      <c r="D11" s="4">
        <v>23090</v>
      </c>
    </row>
    <row r="12" spans="1:4" ht="12.75">
      <c r="A12" s="2"/>
      <c r="B12" s="36">
        <v>39090</v>
      </c>
      <c r="C12" s="2" t="s">
        <v>96</v>
      </c>
      <c r="D12" s="4"/>
    </row>
    <row r="13" spans="1:4" ht="12.75">
      <c r="A13" s="2"/>
      <c r="B13" s="36">
        <v>39091</v>
      </c>
      <c r="C13" s="2" t="s">
        <v>142</v>
      </c>
      <c r="D13" s="4">
        <v>1000</v>
      </c>
    </row>
    <row r="14" spans="1:4" ht="12.75">
      <c r="A14" s="2"/>
      <c r="B14" s="89" t="s">
        <v>144</v>
      </c>
      <c r="C14" s="2" t="s">
        <v>143</v>
      </c>
      <c r="D14" s="4">
        <v>0</v>
      </c>
    </row>
    <row r="15" spans="1:4" ht="12.75">
      <c r="A15" s="53" t="s">
        <v>52</v>
      </c>
      <c r="B15" s="54"/>
      <c r="C15" s="53" t="s">
        <v>6</v>
      </c>
      <c r="D15" s="52">
        <f>D16+D17+D18+D19+D20+D21</f>
        <v>860987</v>
      </c>
    </row>
    <row r="16" spans="1:4" ht="12.75">
      <c r="A16" s="2"/>
      <c r="B16" s="36">
        <v>39114</v>
      </c>
      <c r="C16" s="2" t="s">
        <v>79</v>
      </c>
      <c r="D16" s="4">
        <v>505713</v>
      </c>
    </row>
    <row r="17" spans="1:4" ht="12.75">
      <c r="A17" s="2"/>
      <c r="B17" s="36">
        <v>39115</v>
      </c>
      <c r="C17" s="2" t="s">
        <v>105</v>
      </c>
      <c r="D17" s="4">
        <v>69768</v>
      </c>
    </row>
    <row r="18" spans="1:4" ht="12.75">
      <c r="A18" s="2"/>
      <c r="B18" s="36">
        <v>39116</v>
      </c>
      <c r="C18" s="2" t="s">
        <v>106</v>
      </c>
      <c r="D18" s="4">
        <v>101676</v>
      </c>
    </row>
    <row r="19" spans="1:4" ht="12.75">
      <c r="A19" s="2"/>
      <c r="B19" s="36">
        <v>39117</v>
      </c>
      <c r="C19" s="2" t="s">
        <v>98</v>
      </c>
      <c r="D19" s="4">
        <v>870</v>
      </c>
    </row>
    <row r="20" spans="1:4" ht="12.75">
      <c r="A20" s="2"/>
      <c r="B20" s="36">
        <v>39118</v>
      </c>
      <c r="C20" s="2" t="s">
        <v>80</v>
      </c>
      <c r="D20" s="4">
        <v>174355</v>
      </c>
    </row>
    <row r="21" spans="1:4" ht="12.75">
      <c r="A21" s="2"/>
      <c r="B21" s="36">
        <v>39850</v>
      </c>
      <c r="C21" s="2" t="s">
        <v>141</v>
      </c>
      <c r="D21" s="4">
        <v>8605</v>
      </c>
    </row>
    <row r="22" spans="1:4" ht="12.75">
      <c r="A22" s="53" t="s">
        <v>56</v>
      </c>
      <c r="B22" s="54"/>
      <c r="C22" s="53" t="s">
        <v>84</v>
      </c>
      <c r="D22" s="52">
        <v>3472</v>
      </c>
    </row>
    <row r="23" spans="1:4" ht="13.5" thickBot="1">
      <c r="A23" s="2"/>
      <c r="B23" s="36">
        <v>39142</v>
      </c>
      <c r="C23" s="2" t="s">
        <v>104</v>
      </c>
      <c r="D23" s="4">
        <v>3472</v>
      </c>
    </row>
    <row r="24" spans="1:4" s="35" customFormat="1" ht="18.75" thickBot="1">
      <c r="A24" s="55" t="s">
        <v>31</v>
      </c>
      <c r="B24" s="56"/>
      <c r="C24" s="57"/>
      <c r="D24" s="90">
        <f>D4+D15+D22</f>
        <v>1557050</v>
      </c>
    </row>
    <row r="25" ht="12.75">
      <c r="B25" s="22"/>
    </row>
    <row r="27" ht="12.75">
      <c r="D27" s="21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1"/>
    </row>
    <row r="42" ht="12.75">
      <c r="B42" s="21"/>
    </row>
    <row r="43" ht="12.75">
      <c r="B43" s="21"/>
    </row>
    <row r="44" ht="12.75">
      <c r="B44" s="21"/>
    </row>
    <row r="45" ht="12.75">
      <c r="B45" s="21"/>
    </row>
    <row r="46" ht="12.75">
      <c r="B46" s="21"/>
    </row>
    <row r="47" ht="12.75">
      <c r="B47" s="21"/>
    </row>
    <row r="48" ht="12.75">
      <c r="B48" s="21"/>
    </row>
    <row r="49" ht="12.75">
      <c r="B49" s="21"/>
    </row>
    <row r="50" ht="12.75">
      <c r="B50" s="21"/>
    </row>
    <row r="51" ht="12.75">
      <c r="B51" s="21"/>
    </row>
    <row r="52" ht="12.75">
      <c r="B52" s="21"/>
    </row>
    <row r="53" ht="12.75">
      <c r="B53" s="21"/>
    </row>
    <row r="54" ht="12.75">
      <c r="B54" s="21"/>
    </row>
    <row r="55" ht="12.75">
      <c r="B55" s="21"/>
    </row>
    <row r="56" ht="12.75">
      <c r="B56" s="21"/>
    </row>
    <row r="57" ht="12.75">
      <c r="B57" s="21"/>
    </row>
    <row r="58" ht="12.75">
      <c r="B58" s="21"/>
    </row>
    <row r="59" ht="12.75">
      <c r="B59" s="21"/>
    </row>
    <row r="60" ht="12.75">
      <c r="B60" s="21"/>
    </row>
    <row r="61" ht="12.75">
      <c r="B61" s="21"/>
    </row>
    <row r="62" ht="12.75">
      <c r="B62" s="21"/>
    </row>
    <row r="63" ht="12.75">
      <c r="B63" s="21"/>
    </row>
    <row r="64" ht="12.75">
      <c r="B64" s="21"/>
    </row>
    <row r="65" ht="12.75">
      <c r="B65" s="21"/>
    </row>
    <row r="66" ht="12.75">
      <c r="B66" s="21"/>
    </row>
    <row r="67" ht="12.75">
      <c r="B67" s="21"/>
    </row>
    <row r="68" ht="12.75">
      <c r="B68" s="21"/>
    </row>
    <row r="69" ht="12.75">
      <c r="B69" s="21"/>
    </row>
    <row r="70" ht="12.75">
      <c r="B70" s="21"/>
    </row>
    <row r="71" ht="12.75">
      <c r="B71" s="21"/>
    </row>
    <row r="72" ht="12.75">
      <c r="B72" s="21"/>
    </row>
    <row r="73" ht="12.75">
      <c r="B73" s="21"/>
    </row>
    <row r="74" ht="12.75">
      <c r="B74" s="21"/>
    </row>
    <row r="75" ht="12.75">
      <c r="B75" s="21"/>
    </row>
    <row r="76" ht="12.75">
      <c r="B76" s="21"/>
    </row>
    <row r="77" ht="12.75">
      <c r="B77" s="21"/>
    </row>
    <row r="78" ht="12.75">
      <c r="B78" s="21"/>
    </row>
    <row r="79" ht="12.75">
      <c r="B79" s="21"/>
    </row>
    <row r="80" ht="12.75">
      <c r="B80" s="21"/>
    </row>
    <row r="81" ht="12.75">
      <c r="B81" s="21"/>
    </row>
    <row r="82" ht="12.75">
      <c r="B82" s="21"/>
    </row>
    <row r="83" ht="12.75">
      <c r="B83" s="21"/>
    </row>
    <row r="84" ht="12.75">
      <c r="B84" s="21"/>
    </row>
    <row r="85" ht="12.75">
      <c r="B85" s="21"/>
    </row>
    <row r="86" ht="12.75">
      <c r="B86" s="21"/>
    </row>
    <row r="87" ht="12.75">
      <c r="B87" s="21"/>
    </row>
    <row r="88" ht="12.75">
      <c r="B88" s="21"/>
    </row>
    <row r="89" ht="12.75">
      <c r="B89" s="21"/>
    </row>
    <row r="90" ht="12.75">
      <c r="B90" s="21"/>
    </row>
    <row r="91" ht="12.75">
      <c r="B91" s="21"/>
    </row>
    <row r="92" ht="12.75">
      <c r="B92" s="21"/>
    </row>
    <row r="93" ht="12.75">
      <c r="B93" s="21"/>
    </row>
    <row r="94" ht="12.75">
      <c r="B94" s="21"/>
    </row>
    <row r="95" ht="12.75">
      <c r="B95" s="21"/>
    </row>
    <row r="96" ht="12.75">
      <c r="B96" s="21"/>
    </row>
    <row r="97" ht="12.75">
      <c r="B97" s="21"/>
    </row>
    <row r="98" ht="12.75">
      <c r="B98" s="21"/>
    </row>
    <row r="99" ht="12.75">
      <c r="B99" s="21"/>
    </row>
    <row r="100" ht="12.75">
      <c r="B100" s="21"/>
    </row>
    <row r="101" ht="12.75">
      <c r="B101" s="21"/>
    </row>
    <row r="102" ht="12.75">
      <c r="B102" s="21"/>
    </row>
    <row r="103" ht="12.75">
      <c r="B103" s="21"/>
    </row>
    <row r="104" ht="12.75">
      <c r="B104" s="21"/>
    </row>
    <row r="105" ht="12.75">
      <c r="B105" s="21"/>
    </row>
    <row r="106" ht="12.75">
      <c r="B106" s="21"/>
    </row>
    <row r="107" ht="12.75">
      <c r="B107" s="21"/>
    </row>
    <row r="108" ht="12.75">
      <c r="B108" s="21"/>
    </row>
    <row r="109" ht="12.75">
      <c r="B109" s="21"/>
    </row>
    <row r="110" ht="12.75">
      <c r="B110" s="21"/>
    </row>
    <row r="111" ht="12.75">
      <c r="B111" s="21"/>
    </row>
    <row r="112" ht="12.75">
      <c r="B112" s="21"/>
    </row>
  </sheetData>
  <sheetProtection/>
  <mergeCells count="2">
    <mergeCell ref="A1:D1"/>
    <mergeCell ref="A2:D2"/>
  </mergeCells>
  <printOptions headings="1"/>
  <pageMargins left="0.75" right="0.75" top="1" bottom="1" header="0.5" footer="0.5"/>
  <pageSetup horizontalDpi="600" verticalDpi="600" orientation="landscape" paperSize="9" r:id="rId1"/>
  <headerFooter alignWithMargins="0">
    <oddHeader>&amp;L2. melléklet a 4/2012. (II.16.) önk.rendelethez ezer Ft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H91"/>
  <sheetViews>
    <sheetView workbookViewId="0" topLeftCell="A67">
      <selection activeCell="D43" sqref="D43"/>
    </sheetView>
  </sheetViews>
  <sheetFormatPr defaultColWidth="9.140625" defaultRowHeight="12.75"/>
  <cols>
    <col min="1" max="1" width="5.7109375" style="40" customWidth="1"/>
    <col min="2" max="2" width="4.8515625" style="0" customWidth="1"/>
    <col min="3" max="3" width="32.140625" style="0" bestFit="1" customWidth="1"/>
    <col min="4" max="4" width="11.421875" style="0" customWidth="1"/>
    <col min="5" max="5" width="14.140625" style="0" customWidth="1"/>
    <col min="6" max="6" width="13.28125" style="0" customWidth="1"/>
    <col min="7" max="7" width="13.7109375" style="245" bestFit="1" customWidth="1"/>
  </cols>
  <sheetData>
    <row r="1" spans="1:7" s="182" customFormat="1" ht="20.25">
      <c r="A1" s="375" t="s">
        <v>274</v>
      </c>
      <c r="B1" s="375"/>
      <c r="C1" s="375"/>
      <c r="D1" s="375"/>
      <c r="E1" s="376"/>
      <c r="F1" s="358"/>
      <c r="G1" s="246"/>
    </row>
    <row r="2" spans="1:6" ht="15.75">
      <c r="A2" s="377" t="s">
        <v>276</v>
      </c>
      <c r="B2" s="377"/>
      <c r="C2" s="377"/>
      <c r="D2" s="377"/>
      <c r="E2" s="354"/>
      <c r="F2" s="358"/>
    </row>
    <row r="3" spans="1:7" ht="34.5" thickBot="1">
      <c r="A3" s="158" t="s">
        <v>81</v>
      </c>
      <c r="B3" s="158" t="s">
        <v>82</v>
      </c>
      <c r="C3" s="158" t="s">
        <v>83</v>
      </c>
      <c r="D3" s="159">
        <v>2012</v>
      </c>
      <c r="E3" s="245"/>
      <c r="G3"/>
    </row>
    <row r="4" spans="1:7" ht="12.75">
      <c r="A4"/>
      <c r="B4" s="384" t="s">
        <v>379</v>
      </c>
      <c r="C4" s="385"/>
      <c r="D4" s="21"/>
      <c r="E4" s="245"/>
      <c r="F4" s="21"/>
      <c r="G4"/>
    </row>
    <row r="5" spans="1:7" ht="12.75">
      <c r="A5" t="s">
        <v>46</v>
      </c>
      <c r="B5" s="22"/>
      <c r="C5" s="24" t="s">
        <v>77</v>
      </c>
      <c r="D5" s="21"/>
      <c r="E5" s="245"/>
      <c r="F5" s="21"/>
      <c r="G5"/>
    </row>
    <row r="6" spans="1:7" ht="12.75">
      <c r="A6"/>
      <c r="B6" s="22">
        <v>39083</v>
      </c>
      <c r="C6" t="s">
        <v>34</v>
      </c>
      <c r="D6" s="21">
        <v>15089</v>
      </c>
      <c r="E6" s="245"/>
      <c r="F6" s="21"/>
      <c r="G6"/>
    </row>
    <row r="7" spans="1:7" ht="12.75">
      <c r="A7"/>
      <c r="B7" s="22">
        <v>39084</v>
      </c>
      <c r="C7" t="s">
        <v>223</v>
      </c>
      <c r="D7" s="21">
        <v>4070</v>
      </c>
      <c r="E7" s="245"/>
      <c r="F7" s="21"/>
      <c r="G7"/>
    </row>
    <row r="8" spans="1:7" ht="12.75">
      <c r="A8"/>
      <c r="B8" s="22">
        <v>39085</v>
      </c>
      <c r="C8" t="s">
        <v>5</v>
      </c>
      <c r="D8" s="21">
        <v>27102</v>
      </c>
      <c r="E8" s="245"/>
      <c r="F8" s="21"/>
      <c r="G8"/>
    </row>
    <row r="9" spans="1:7" ht="12.75">
      <c r="A9"/>
      <c r="B9" s="22">
        <v>39087</v>
      </c>
      <c r="C9" t="s">
        <v>224</v>
      </c>
      <c r="D9" s="21">
        <v>17513</v>
      </c>
      <c r="E9" s="245"/>
      <c r="F9" s="21"/>
      <c r="G9"/>
    </row>
    <row r="10" spans="1:7" ht="12.75">
      <c r="A10"/>
      <c r="B10" s="22">
        <v>39088</v>
      </c>
      <c r="C10" t="s">
        <v>225</v>
      </c>
      <c r="D10" s="21">
        <v>10974</v>
      </c>
      <c r="E10" s="245"/>
      <c r="F10" s="21"/>
      <c r="G10"/>
    </row>
    <row r="11" spans="1:7" ht="12.75">
      <c r="A11"/>
      <c r="B11" s="22">
        <v>39089</v>
      </c>
      <c r="C11" t="s">
        <v>226</v>
      </c>
      <c r="D11" s="21">
        <v>13600</v>
      </c>
      <c r="E11" s="245"/>
      <c r="F11" s="21"/>
      <c r="G11"/>
    </row>
    <row r="12" spans="1:7" ht="12.75">
      <c r="A12"/>
      <c r="B12" s="22">
        <v>39090</v>
      </c>
      <c r="C12" t="s">
        <v>227</v>
      </c>
      <c r="D12" s="21"/>
      <c r="E12" s="245"/>
      <c r="F12" s="21"/>
      <c r="G12"/>
    </row>
    <row r="13" spans="1:7" ht="12.75">
      <c r="A13"/>
      <c r="B13" s="22">
        <v>39091</v>
      </c>
      <c r="C13" t="s">
        <v>78</v>
      </c>
      <c r="D13" s="21">
        <v>1000</v>
      </c>
      <c r="E13" s="245"/>
      <c r="F13" s="21"/>
      <c r="G13"/>
    </row>
    <row r="14" spans="1:7" ht="12.75">
      <c r="A14"/>
      <c r="B14" s="160" t="s">
        <v>144</v>
      </c>
      <c r="C14" t="s">
        <v>143</v>
      </c>
      <c r="D14" s="21"/>
      <c r="E14" s="245"/>
      <c r="F14" s="21"/>
      <c r="G14"/>
    </row>
    <row r="15" spans="1:7" ht="12.75">
      <c r="A15" s="161"/>
      <c r="B15" s="162"/>
      <c r="C15" s="161" t="s">
        <v>31</v>
      </c>
      <c r="D15" s="163">
        <f>SUM(D6:D13)</f>
        <v>89348</v>
      </c>
      <c r="E15" s="245"/>
      <c r="F15" s="21"/>
      <c r="G15"/>
    </row>
    <row r="16" spans="1:7" ht="12.75">
      <c r="A16" s="5"/>
      <c r="B16" s="388" t="s">
        <v>407</v>
      </c>
      <c r="C16" s="389"/>
      <c r="D16" s="21"/>
      <c r="E16" s="245"/>
      <c r="G16"/>
    </row>
    <row r="17" spans="1:7" ht="12.75">
      <c r="A17" t="s">
        <v>46</v>
      </c>
      <c r="B17" s="22"/>
      <c r="C17" t="s">
        <v>77</v>
      </c>
      <c r="D17" s="21"/>
      <c r="E17" s="245"/>
      <c r="G17"/>
    </row>
    <row r="18" spans="1:7" ht="12.75">
      <c r="A18"/>
      <c r="B18" s="22">
        <v>39083</v>
      </c>
      <c r="C18" t="s">
        <v>34</v>
      </c>
      <c r="D18" s="21">
        <v>66274</v>
      </c>
      <c r="E18" s="245"/>
      <c r="F18" s="21"/>
      <c r="G18"/>
    </row>
    <row r="19" spans="1:7" ht="12.75">
      <c r="A19"/>
      <c r="B19" s="22">
        <v>39084</v>
      </c>
      <c r="C19" t="s">
        <v>223</v>
      </c>
      <c r="D19" s="21">
        <v>17074</v>
      </c>
      <c r="E19" s="245"/>
      <c r="F19" s="21"/>
      <c r="G19"/>
    </row>
    <row r="20" spans="1:7" ht="12.75">
      <c r="A20"/>
      <c r="B20" s="22">
        <v>39085</v>
      </c>
      <c r="C20" t="s">
        <v>5</v>
      </c>
      <c r="D20" s="21">
        <v>33292</v>
      </c>
      <c r="E20" s="245"/>
      <c r="F20" s="21"/>
      <c r="G20"/>
    </row>
    <row r="21" spans="1:7" ht="12.75">
      <c r="A21"/>
      <c r="B21" s="22">
        <v>39087</v>
      </c>
      <c r="C21" t="s">
        <v>224</v>
      </c>
      <c r="D21" s="21"/>
      <c r="E21" s="245"/>
      <c r="F21" s="21"/>
      <c r="G21"/>
    </row>
    <row r="22" spans="1:7" ht="12.75">
      <c r="A22"/>
      <c r="B22" s="22">
        <v>39088</v>
      </c>
      <c r="C22" t="s">
        <v>225</v>
      </c>
      <c r="D22" s="21">
        <v>0</v>
      </c>
      <c r="E22" s="245"/>
      <c r="F22" s="21"/>
      <c r="G22"/>
    </row>
    <row r="23" spans="1:7" ht="12.75">
      <c r="A23"/>
      <c r="B23" s="22">
        <v>39089</v>
      </c>
      <c r="C23" t="s">
        <v>226</v>
      </c>
      <c r="D23" s="21">
        <v>9490</v>
      </c>
      <c r="E23" s="245"/>
      <c r="F23" s="21"/>
      <c r="G23"/>
    </row>
    <row r="24" spans="1:7" ht="12.75">
      <c r="A24"/>
      <c r="B24" s="22">
        <v>39090</v>
      </c>
      <c r="C24" t="s">
        <v>227</v>
      </c>
      <c r="D24" s="21"/>
      <c r="E24" s="245"/>
      <c r="F24" s="21"/>
      <c r="G24"/>
    </row>
    <row r="25" spans="1:7" ht="12.75">
      <c r="A25"/>
      <c r="B25" s="22">
        <v>39091</v>
      </c>
      <c r="C25" t="s">
        <v>142</v>
      </c>
      <c r="D25" s="21">
        <v>0</v>
      </c>
      <c r="E25" s="245"/>
      <c r="F25" s="21"/>
      <c r="G25"/>
    </row>
    <row r="26" spans="1:7" ht="12.75">
      <c r="A26"/>
      <c r="B26" s="160" t="s">
        <v>144</v>
      </c>
      <c r="C26" t="s">
        <v>143</v>
      </c>
      <c r="D26" s="21">
        <v>0</v>
      </c>
      <c r="E26" s="245"/>
      <c r="F26" s="21"/>
      <c r="G26"/>
    </row>
    <row r="27" spans="1:7" ht="12.75">
      <c r="A27" s="161"/>
      <c r="B27" s="162"/>
      <c r="C27" s="161" t="s">
        <v>31</v>
      </c>
      <c r="D27" s="163">
        <f>SUM(D18:D26)</f>
        <v>126130</v>
      </c>
      <c r="E27" s="245"/>
      <c r="F27" s="21"/>
      <c r="G27"/>
    </row>
    <row r="28" spans="1:7" ht="12.75">
      <c r="A28" s="17"/>
      <c r="B28" s="378" t="s">
        <v>218</v>
      </c>
      <c r="C28" s="379"/>
      <c r="D28" s="21"/>
      <c r="E28" s="245"/>
      <c r="F28" s="21"/>
      <c r="G28"/>
    </row>
    <row r="29" spans="1:7" ht="12.75">
      <c r="A29" t="s">
        <v>46</v>
      </c>
      <c r="B29" s="22"/>
      <c r="C29" t="s">
        <v>77</v>
      </c>
      <c r="D29" s="21"/>
      <c r="E29" s="245"/>
      <c r="F29" s="21"/>
      <c r="G29"/>
    </row>
    <row r="30" spans="1:7" ht="12.75">
      <c r="A30"/>
      <c r="B30" s="22">
        <v>39083</v>
      </c>
      <c r="C30" t="s">
        <v>34</v>
      </c>
      <c r="D30" s="21">
        <v>100745</v>
      </c>
      <c r="E30" s="245"/>
      <c r="F30" s="21"/>
      <c r="G30"/>
    </row>
    <row r="31" spans="1:7" ht="12.75">
      <c r="A31"/>
      <c r="B31" s="22">
        <v>39084</v>
      </c>
      <c r="C31" t="s">
        <v>223</v>
      </c>
      <c r="D31" s="21">
        <v>27058</v>
      </c>
      <c r="E31" s="245"/>
      <c r="F31" s="21"/>
      <c r="G31"/>
    </row>
    <row r="32" spans="1:7" ht="12.75">
      <c r="A32"/>
      <c r="B32" s="22">
        <v>39085</v>
      </c>
      <c r="C32" t="s">
        <v>5</v>
      </c>
      <c r="D32" s="21">
        <v>52784</v>
      </c>
      <c r="E32" s="245"/>
      <c r="F32" s="21"/>
      <c r="G32"/>
    </row>
    <row r="33" spans="1:7" ht="12.75">
      <c r="A33"/>
      <c r="B33" s="22">
        <v>39086</v>
      </c>
      <c r="C33" t="s">
        <v>74</v>
      </c>
      <c r="D33" s="21">
        <v>2700</v>
      </c>
      <c r="E33" s="245"/>
      <c r="F33" s="21"/>
      <c r="G33"/>
    </row>
    <row r="34" spans="1:7" ht="12.75">
      <c r="A34"/>
      <c r="B34" s="22">
        <v>39087</v>
      </c>
      <c r="C34" t="s">
        <v>224</v>
      </c>
      <c r="D34" s="21"/>
      <c r="E34" s="245"/>
      <c r="F34" s="21"/>
      <c r="G34"/>
    </row>
    <row r="35" spans="1:7" ht="12.75">
      <c r="A35"/>
      <c r="B35" s="22">
        <v>39088</v>
      </c>
      <c r="C35" t="s">
        <v>225</v>
      </c>
      <c r="D35" s="21"/>
      <c r="E35" s="245"/>
      <c r="F35" s="21"/>
      <c r="G35"/>
    </row>
    <row r="36" spans="1:7" ht="12.75">
      <c r="A36"/>
      <c r="B36" s="22">
        <v>39090</v>
      </c>
      <c r="C36" t="s">
        <v>78</v>
      </c>
      <c r="D36" s="21"/>
      <c r="E36" s="245"/>
      <c r="F36" s="21"/>
      <c r="G36"/>
    </row>
    <row r="37" spans="1:7" ht="12.75">
      <c r="A37" s="161"/>
      <c r="B37" s="162"/>
      <c r="C37" s="161" t="s">
        <v>31</v>
      </c>
      <c r="D37" s="163">
        <f>SUM(D30:D36)</f>
        <v>183287</v>
      </c>
      <c r="E37" s="245"/>
      <c r="F37" s="21"/>
      <c r="G37"/>
    </row>
    <row r="38" spans="1:7" ht="12.75">
      <c r="A38" s="17"/>
      <c r="B38" s="378" t="s">
        <v>114</v>
      </c>
      <c r="C38" s="379"/>
      <c r="D38" s="21"/>
      <c r="E38" s="245"/>
      <c r="F38" s="21"/>
      <c r="G38"/>
    </row>
    <row r="39" spans="1:7" ht="12.75">
      <c r="A39" t="s">
        <v>46</v>
      </c>
      <c r="B39" s="22"/>
      <c r="C39" t="s">
        <v>77</v>
      </c>
      <c r="D39" s="21"/>
      <c r="E39" s="245"/>
      <c r="F39" s="21"/>
      <c r="G39"/>
    </row>
    <row r="40" spans="1:7" ht="12.75">
      <c r="A40"/>
      <c r="B40" s="22">
        <v>39083</v>
      </c>
      <c r="C40" t="s">
        <v>34</v>
      </c>
      <c r="D40" s="21">
        <v>53092</v>
      </c>
      <c r="E40" s="245"/>
      <c r="F40" s="21"/>
      <c r="G40"/>
    </row>
    <row r="41" spans="1:7" ht="12.75">
      <c r="A41"/>
      <c r="B41" s="22">
        <v>39084</v>
      </c>
      <c r="C41" t="s">
        <v>223</v>
      </c>
      <c r="D41" s="21">
        <v>14297</v>
      </c>
      <c r="E41" s="245"/>
      <c r="F41" s="21"/>
      <c r="G41"/>
    </row>
    <row r="42" spans="1:7" ht="12.75">
      <c r="A42"/>
      <c r="B42" s="22">
        <v>39085</v>
      </c>
      <c r="C42" t="s">
        <v>5</v>
      </c>
      <c r="D42" s="21">
        <v>133632</v>
      </c>
      <c r="E42" s="245"/>
      <c r="F42" s="21"/>
      <c r="G42"/>
    </row>
    <row r="43" spans="1:7" ht="12.75">
      <c r="A43"/>
      <c r="B43" s="22">
        <v>39087</v>
      </c>
      <c r="C43" t="s">
        <v>224</v>
      </c>
      <c r="D43" s="21"/>
      <c r="E43" s="245"/>
      <c r="F43" s="21"/>
      <c r="G43"/>
    </row>
    <row r="44" spans="1:7" ht="12.75">
      <c r="A44"/>
      <c r="B44" s="22">
        <v>39090</v>
      </c>
      <c r="C44" t="s">
        <v>78</v>
      </c>
      <c r="D44" s="21"/>
      <c r="E44" s="245"/>
      <c r="F44" s="21"/>
      <c r="G44"/>
    </row>
    <row r="45" spans="1:7" ht="12.75">
      <c r="A45" s="161"/>
      <c r="B45" s="162"/>
      <c r="C45" s="161" t="s">
        <v>31</v>
      </c>
      <c r="D45" s="163">
        <f>SUM(D40:D44)</f>
        <v>201021</v>
      </c>
      <c r="E45" s="245"/>
      <c r="F45" s="21"/>
      <c r="G45"/>
    </row>
    <row r="46" spans="1:7" ht="12.75">
      <c r="A46"/>
      <c r="B46" s="386" t="s">
        <v>197</v>
      </c>
      <c r="C46" s="351"/>
      <c r="D46" s="21"/>
      <c r="E46" s="245"/>
      <c r="F46" s="21"/>
      <c r="G46"/>
    </row>
    <row r="47" spans="1:7" ht="12.75">
      <c r="A47" t="s">
        <v>46</v>
      </c>
      <c r="B47" s="22"/>
      <c r="C47" t="s">
        <v>77</v>
      </c>
      <c r="D47" s="21"/>
      <c r="E47" s="245"/>
      <c r="F47" s="21"/>
      <c r="G47"/>
    </row>
    <row r="48" spans="1:7" ht="12.75">
      <c r="A48"/>
      <c r="B48" s="22">
        <v>39083</v>
      </c>
      <c r="C48" t="s">
        <v>34</v>
      </c>
      <c r="D48" s="21">
        <v>43957</v>
      </c>
      <c r="E48" s="245"/>
      <c r="F48" s="21"/>
      <c r="G48"/>
    </row>
    <row r="49" spans="1:7" ht="12.75">
      <c r="A49"/>
      <c r="B49" s="22">
        <v>39084</v>
      </c>
      <c r="C49" t="s">
        <v>223</v>
      </c>
      <c r="D49" s="21">
        <v>11847</v>
      </c>
      <c r="E49" s="245"/>
      <c r="F49" s="21"/>
      <c r="G49"/>
    </row>
    <row r="50" spans="1:7" ht="12.75">
      <c r="A50"/>
      <c r="B50" s="22">
        <v>39085</v>
      </c>
      <c r="C50" t="s">
        <v>5</v>
      </c>
      <c r="D50" s="21">
        <v>22210</v>
      </c>
      <c r="E50" s="245"/>
      <c r="F50" s="21"/>
      <c r="G50"/>
    </row>
    <row r="51" spans="1:7" ht="12.75">
      <c r="A51" s="161"/>
      <c r="B51" s="162"/>
      <c r="C51" s="161" t="s">
        <v>31</v>
      </c>
      <c r="D51" s="163">
        <f>SUM(D48:D50)</f>
        <v>78014</v>
      </c>
      <c r="E51" s="245"/>
      <c r="F51" s="21"/>
      <c r="G51"/>
    </row>
    <row r="52" spans="1:7" ht="12.75">
      <c r="A52"/>
      <c r="B52" s="386" t="s">
        <v>198</v>
      </c>
      <c r="C52" s="387"/>
      <c r="D52" s="21"/>
      <c r="E52" s="245"/>
      <c r="F52" s="21"/>
      <c r="G52"/>
    </row>
    <row r="53" spans="1:7" ht="12.75">
      <c r="A53" t="s">
        <v>46</v>
      </c>
      <c r="B53" s="22"/>
      <c r="C53" t="s">
        <v>77</v>
      </c>
      <c r="D53" s="21"/>
      <c r="E53" s="245"/>
      <c r="F53" s="21"/>
      <c r="G53"/>
    </row>
    <row r="54" spans="1:7" ht="12.75">
      <c r="A54"/>
      <c r="B54" s="22">
        <v>39083</v>
      </c>
      <c r="C54" t="s">
        <v>34</v>
      </c>
      <c r="D54" s="21">
        <v>7096</v>
      </c>
      <c r="E54" s="245"/>
      <c r="F54" s="21"/>
      <c r="G54"/>
    </row>
    <row r="55" spans="1:7" ht="12.75">
      <c r="A55"/>
      <c r="B55" s="22">
        <v>39084</v>
      </c>
      <c r="C55" t="s">
        <v>223</v>
      </c>
      <c r="D55" s="21">
        <v>1965</v>
      </c>
      <c r="E55" s="245"/>
      <c r="F55" s="21"/>
      <c r="G55"/>
    </row>
    <row r="56" spans="1:7" ht="12.75">
      <c r="A56"/>
      <c r="B56" s="22">
        <v>39085</v>
      </c>
      <c r="C56" t="s">
        <v>5</v>
      </c>
      <c r="D56" s="21">
        <v>5730</v>
      </c>
      <c r="E56" s="245"/>
      <c r="F56" s="21"/>
      <c r="G56"/>
    </row>
    <row r="57" spans="1:7" ht="12.75">
      <c r="A57"/>
      <c r="B57" s="22">
        <v>39088</v>
      </c>
      <c r="C57" t="s">
        <v>225</v>
      </c>
      <c r="D57" s="21"/>
      <c r="E57" s="245"/>
      <c r="F57" s="21"/>
      <c r="G57"/>
    </row>
    <row r="58" spans="1:7" ht="12.75">
      <c r="A58" s="161"/>
      <c r="B58" s="162"/>
      <c r="C58" s="161" t="s">
        <v>31</v>
      </c>
      <c r="D58" s="163">
        <f>SUM(D54:D57)</f>
        <v>14791</v>
      </c>
      <c r="E58" s="245"/>
      <c r="F58" s="21"/>
      <c r="G58"/>
    </row>
    <row r="59" spans="1:7" ht="12.75">
      <c r="A59" s="17" t="s">
        <v>46</v>
      </c>
      <c r="B59" s="165"/>
      <c r="C59" s="166" t="s">
        <v>75</v>
      </c>
      <c r="D59" s="41"/>
      <c r="E59" s="245"/>
      <c r="F59" s="21"/>
      <c r="G59"/>
    </row>
    <row r="60" spans="1:7" ht="12.75">
      <c r="A60"/>
      <c r="B60" s="165">
        <v>39083</v>
      </c>
      <c r="C60" s="17" t="s">
        <v>34</v>
      </c>
      <c r="D60" s="41">
        <f>D6+D18+D30+D40+D48+D54</f>
        <v>286253</v>
      </c>
      <c r="E60" s="245"/>
      <c r="F60" s="21"/>
      <c r="G60"/>
    </row>
    <row r="61" spans="1:7" ht="12.75">
      <c r="A61"/>
      <c r="B61" s="165">
        <v>39084</v>
      </c>
      <c r="C61" s="17" t="s">
        <v>223</v>
      </c>
      <c r="D61" s="41">
        <f>D7+D19+D31+D41+D49+D55</f>
        <v>76311</v>
      </c>
      <c r="E61" s="245"/>
      <c r="F61" s="21"/>
      <c r="G61"/>
    </row>
    <row r="62" spans="1:7" ht="12.75">
      <c r="A62"/>
      <c r="B62" s="165">
        <v>39085</v>
      </c>
      <c r="C62" s="17" t="s">
        <v>5</v>
      </c>
      <c r="D62" s="41">
        <f>D8+D20+D32+D42+D50+D56</f>
        <v>274750</v>
      </c>
      <c r="E62" s="245"/>
      <c r="F62" s="21"/>
      <c r="G62"/>
    </row>
    <row r="63" spans="1:7" ht="12.75">
      <c r="A63"/>
      <c r="B63" s="165">
        <v>39086</v>
      </c>
      <c r="C63" s="17" t="s">
        <v>74</v>
      </c>
      <c r="D63" s="41">
        <f>D33</f>
        <v>2700</v>
      </c>
      <c r="E63" s="245"/>
      <c r="F63" s="21"/>
      <c r="G63"/>
    </row>
    <row r="64" spans="1:7" ht="12.75">
      <c r="A64"/>
      <c r="B64" s="165">
        <v>39087</v>
      </c>
      <c r="C64" s="17" t="s">
        <v>224</v>
      </c>
      <c r="D64" s="41">
        <f>D9+D21+D34+D43</f>
        <v>17513</v>
      </c>
      <c r="E64" s="245"/>
      <c r="F64" s="21"/>
      <c r="G64"/>
    </row>
    <row r="65" spans="1:7" ht="12.75">
      <c r="A65"/>
      <c r="B65" s="165">
        <v>39088</v>
      </c>
      <c r="C65" s="17" t="s">
        <v>225</v>
      </c>
      <c r="D65" s="41">
        <f>D10+D22+D35+D57</f>
        <v>10974</v>
      </c>
      <c r="E65" s="245"/>
      <c r="F65" s="21"/>
      <c r="G65"/>
    </row>
    <row r="66" spans="1:7" ht="12.75">
      <c r="A66"/>
      <c r="B66" s="165">
        <v>39089</v>
      </c>
      <c r="C66" s="17" t="s">
        <v>226</v>
      </c>
      <c r="D66" s="41">
        <f>D11+D23</f>
        <v>23090</v>
      </c>
      <c r="E66" s="245"/>
      <c r="F66" s="21"/>
      <c r="G66"/>
    </row>
    <row r="67" spans="1:7" ht="12.75">
      <c r="A67"/>
      <c r="B67" s="165">
        <v>39090</v>
      </c>
      <c r="C67" s="17" t="s">
        <v>227</v>
      </c>
      <c r="D67" s="41">
        <f>D12+D24</f>
        <v>0</v>
      </c>
      <c r="E67" s="245"/>
      <c r="F67" s="21"/>
      <c r="G67"/>
    </row>
    <row r="68" spans="1:7" ht="12.75">
      <c r="A68"/>
      <c r="B68" s="165">
        <v>39091</v>
      </c>
      <c r="C68" s="17" t="s">
        <v>142</v>
      </c>
      <c r="D68" s="41">
        <f>D13+D25</f>
        <v>1000</v>
      </c>
      <c r="E68" s="245"/>
      <c r="F68" s="21"/>
      <c r="G68"/>
    </row>
    <row r="69" spans="1:7" ht="12.75">
      <c r="A69"/>
      <c r="B69" s="167" t="s">
        <v>144</v>
      </c>
      <c r="C69" s="17" t="s">
        <v>143</v>
      </c>
      <c r="D69" s="41">
        <f>D14+D26</f>
        <v>0</v>
      </c>
      <c r="E69" s="245"/>
      <c r="F69" s="21"/>
      <c r="G69"/>
    </row>
    <row r="70" spans="1:7" ht="12.75">
      <c r="A70" s="166" t="s">
        <v>46</v>
      </c>
      <c r="B70" s="168"/>
      <c r="C70" s="166" t="s">
        <v>229</v>
      </c>
      <c r="D70" s="169">
        <f>SUM(D60:D69)</f>
        <v>692591</v>
      </c>
      <c r="E70" s="245"/>
      <c r="F70" s="21"/>
      <c r="G70"/>
    </row>
    <row r="71" spans="5:8" ht="12.75">
      <c r="E71" s="21"/>
      <c r="F71" s="21"/>
      <c r="H71" s="21"/>
    </row>
    <row r="72" spans="1:8" ht="18">
      <c r="A72" s="383" t="s">
        <v>301</v>
      </c>
      <c r="B72" s="382"/>
      <c r="C72" s="382"/>
      <c r="D72" s="382"/>
      <c r="E72" s="382"/>
      <c r="H72" s="21"/>
    </row>
    <row r="73" spans="1:7" ht="34.5" thickBot="1">
      <c r="A73" s="158" t="s">
        <v>81</v>
      </c>
      <c r="B73" s="158" t="s">
        <v>82</v>
      </c>
      <c r="C73" s="158" t="s">
        <v>83</v>
      </c>
      <c r="D73" s="159">
        <v>2012</v>
      </c>
      <c r="E73" s="245"/>
      <c r="F73" s="21"/>
      <c r="G73"/>
    </row>
    <row r="74" spans="1:7" ht="12.75">
      <c r="A74"/>
      <c r="B74" s="22"/>
      <c r="C74" s="170" t="s">
        <v>379</v>
      </c>
      <c r="D74" s="21"/>
      <c r="E74" s="245"/>
      <c r="F74" s="21"/>
      <c r="G74"/>
    </row>
    <row r="75" spans="1:7" ht="12.75">
      <c r="A75" t="s">
        <v>52</v>
      </c>
      <c r="B75" s="22"/>
      <c r="C75" t="s">
        <v>6</v>
      </c>
      <c r="D75" s="21"/>
      <c r="E75" s="245"/>
      <c r="F75" s="21"/>
      <c r="G75"/>
    </row>
    <row r="76" spans="1:7" ht="12.75">
      <c r="A76"/>
      <c r="B76" s="22">
        <v>39114</v>
      </c>
      <c r="C76" t="s">
        <v>79</v>
      </c>
      <c r="D76" s="21">
        <v>505713</v>
      </c>
      <c r="E76" s="245"/>
      <c r="F76" s="21"/>
      <c r="G76"/>
    </row>
    <row r="77" spans="1:7" ht="12.75">
      <c r="A77"/>
      <c r="B77" s="22">
        <v>39115</v>
      </c>
      <c r="C77" t="s">
        <v>186</v>
      </c>
      <c r="D77" s="21">
        <v>69768</v>
      </c>
      <c r="E77" s="245"/>
      <c r="F77" s="21"/>
      <c r="G77"/>
    </row>
    <row r="78" spans="1:7" ht="12.75">
      <c r="A78"/>
      <c r="B78" s="22">
        <v>39116</v>
      </c>
      <c r="C78" t="s">
        <v>230</v>
      </c>
      <c r="D78" s="21">
        <v>101676</v>
      </c>
      <c r="E78" s="245"/>
      <c r="F78" s="21"/>
      <c r="G78"/>
    </row>
    <row r="79" spans="1:7" ht="12.75">
      <c r="A79"/>
      <c r="B79" s="22">
        <v>39117</v>
      </c>
      <c r="C79" t="s">
        <v>231</v>
      </c>
      <c r="D79" s="21">
        <v>870</v>
      </c>
      <c r="E79" s="245"/>
      <c r="F79" s="21"/>
      <c r="G79"/>
    </row>
    <row r="80" spans="1:7" ht="12.75">
      <c r="A80"/>
      <c r="B80" s="22">
        <v>39118</v>
      </c>
      <c r="C80" t="s">
        <v>80</v>
      </c>
      <c r="D80" s="21">
        <v>174355</v>
      </c>
      <c r="E80" s="245"/>
      <c r="F80" s="21"/>
      <c r="G80"/>
    </row>
    <row r="81" spans="1:7" ht="12.75">
      <c r="A81"/>
      <c r="B81" s="22">
        <v>39850</v>
      </c>
      <c r="C81" t="s">
        <v>232</v>
      </c>
      <c r="D81" s="21">
        <v>8605</v>
      </c>
      <c r="E81" s="245"/>
      <c r="F81" s="21"/>
      <c r="G81"/>
    </row>
    <row r="82" spans="1:7" ht="12.75">
      <c r="A82" s="164" t="s">
        <v>52</v>
      </c>
      <c r="B82" s="171"/>
      <c r="C82" s="172" t="s">
        <v>76</v>
      </c>
      <c r="D82" s="173">
        <f>SUM(D76:D81)</f>
        <v>860987</v>
      </c>
      <c r="E82" s="245"/>
      <c r="F82" s="21"/>
      <c r="G82"/>
    </row>
    <row r="83" spans="5:8" ht="12.75">
      <c r="E83" s="21"/>
      <c r="F83" s="21"/>
      <c r="H83" s="21"/>
    </row>
    <row r="84" spans="1:8" ht="20.25">
      <c r="A84" s="380" t="s">
        <v>300</v>
      </c>
      <c r="B84" s="381"/>
      <c r="C84" s="381"/>
      <c r="D84" s="381"/>
      <c r="E84" s="382"/>
      <c r="H84" s="21"/>
    </row>
    <row r="85" spans="1:7" ht="34.5" thickBot="1">
      <c r="A85" s="158" t="s">
        <v>81</v>
      </c>
      <c r="B85" s="158" t="s">
        <v>82</v>
      </c>
      <c r="C85" s="158" t="s">
        <v>83</v>
      </c>
      <c r="D85" s="159">
        <v>2012</v>
      </c>
      <c r="E85" s="245"/>
      <c r="F85" s="21"/>
      <c r="G85"/>
    </row>
    <row r="86" spans="1:7" ht="12.75">
      <c r="A86"/>
      <c r="B86" s="22"/>
      <c r="C86" s="175" t="s">
        <v>379</v>
      </c>
      <c r="D86" s="21"/>
      <c r="E86" s="245"/>
      <c r="F86" s="21"/>
      <c r="G86"/>
    </row>
    <row r="87" spans="1:7" ht="12.75">
      <c r="A87" t="s">
        <v>56</v>
      </c>
      <c r="B87" s="22"/>
      <c r="C87" t="s">
        <v>84</v>
      </c>
      <c r="D87" s="21"/>
      <c r="E87" s="245"/>
      <c r="F87" s="21"/>
      <c r="G87"/>
    </row>
    <row r="88" spans="1:7" ht="12.75">
      <c r="A88"/>
      <c r="B88" s="22">
        <v>39142</v>
      </c>
      <c r="C88" t="s">
        <v>154</v>
      </c>
      <c r="D88" s="21">
        <v>3472</v>
      </c>
      <c r="E88" s="245"/>
      <c r="F88" s="21"/>
      <c r="G88"/>
    </row>
    <row r="89" spans="1:7" ht="15">
      <c r="A89" s="176" t="s">
        <v>56</v>
      </c>
      <c r="B89" s="177"/>
      <c r="C89" s="176" t="s">
        <v>158</v>
      </c>
      <c r="D89" s="178">
        <v>3472</v>
      </c>
      <c r="E89" s="245"/>
      <c r="F89" s="21"/>
      <c r="G89"/>
    </row>
    <row r="90" spans="1:7" ht="12.75">
      <c r="A90"/>
      <c r="E90" s="245"/>
      <c r="F90" s="21"/>
      <c r="G90"/>
    </row>
    <row r="91" spans="1:7" ht="15.75">
      <c r="A91" s="179"/>
      <c r="B91" s="179"/>
      <c r="C91" s="179" t="s">
        <v>233</v>
      </c>
      <c r="D91" s="180">
        <f>D70+D82+D89</f>
        <v>1557050</v>
      </c>
      <c r="E91" s="245"/>
      <c r="F91" s="21"/>
      <c r="G91"/>
    </row>
  </sheetData>
  <mergeCells count="10">
    <mergeCell ref="A1:F1"/>
    <mergeCell ref="A2:F2"/>
    <mergeCell ref="B28:C28"/>
    <mergeCell ref="A84:E84"/>
    <mergeCell ref="A72:E72"/>
    <mergeCell ref="B4:C4"/>
    <mergeCell ref="B46:C46"/>
    <mergeCell ref="B38:C38"/>
    <mergeCell ref="B52:C52"/>
    <mergeCell ref="B16:C16"/>
  </mergeCells>
  <printOptions headings="1"/>
  <pageMargins left="0.75" right="0.75" top="1" bottom="1" header="0.5" footer="0.5"/>
  <pageSetup horizontalDpi="600" verticalDpi="600" orientation="portrait" paperSize="9" scale="75" r:id="rId1"/>
  <headerFooter alignWithMargins="0">
    <oddHeader>&amp;L2/a melléklet a 4/2012. (II.16.) önk.rendelethez ezer 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50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7.28125" style="0" customWidth="1"/>
    <col min="2" max="2" width="4.8515625" style="0" customWidth="1"/>
    <col min="3" max="3" width="38.7109375" style="0" customWidth="1"/>
    <col min="4" max="4" width="9.00390625" style="0" customWidth="1"/>
  </cols>
  <sheetData>
    <row r="1" spans="1:6" ht="15.75">
      <c r="A1" s="390" t="s">
        <v>274</v>
      </c>
      <c r="B1" s="391"/>
      <c r="C1" s="391"/>
      <c r="D1" s="391"/>
      <c r="E1" s="391"/>
      <c r="F1" s="358"/>
    </row>
    <row r="2" spans="1:6" ht="15.75">
      <c r="A2" s="390" t="s">
        <v>242</v>
      </c>
      <c r="B2" s="391"/>
      <c r="C2" s="391"/>
      <c r="D2" s="391"/>
      <c r="E2" s="391"/>
      <c r="F2" s="358"/>
    </row>
    <row r="3" spans="1:4" ht="34.5" thickBot="1">
      <c r="A3" s="46" t="s">
        <v>81</v>
      </c>
      <c r="B3" s="46" t="s">
        <v>82</v>
      </c>
      <c r="C3" s="46" t="s">
        <v>83</v>
      </c>
      <c r="D3" s="79">
        <v>2012</v>
      </c>
    </row>
    <row r="4" spans="1:4" ht="12.75">
      <c r="A4" s="22"/>
      <c r="B4" s="23"/>
      <c r="C4" s="30" t="s">
        <v>379</v>
      </c>
      <c r="D4" s="25"/>
    </row>
    <row r="5" spans="1:4" ht="12.75">
      <c r="A5" s="22" t="s">
        <v>0</v>
      </c>
      <c r="B5" s="23"/>
      <c r="C5" s="24" t="s">
        <v>77</v>
      </c>
      <c r="D5" s="25"/>
    </row>
    <row r="6" spans="1:4" ht="12.75">
      <c r="A6" s="22"/>
      <c r="B6" s="23">
        <v>39087</v>
      </c>
      <c r="C6" s="42" t="s">
        <v>107</v>
      </c>
      <c r="D6" s="25"/>
    </row>
    <row r="7" spans="1:4" ht="12.75">
      <c r="A7" s="22"/>
      <c r="B7" s="23"/>
      <c r="C7" s="24" t="s">
        <v>116</v>
      </c>
      <c r="D7" s="25">
        <v>16807</v>
      </c>
    </row>
    <row r="8" spans="1:4" ht="12.75">
      <c r="A8" s="22"/>
      <c r="B8" s="23"/>
      <c r="C8" s="24" t="s">
        <v>136</v>
      </c>
      <c r="D8" s="25">
        <v>300</v>
      </c>
    </row>
    <row r="9" spans="1:4" ht="12.75">
      <c r="A9" s="22"/>
      <c r="B9" s="23"/>
      <c r="C9" s="24" t="s">
        <v>137</v>
      </c>
      <c r="D9" s="25">
        <v>0</v>
      </c>
    </row>
    <row r="10" spans="1:4" ht="12.75">
      <c r="A10" s="22"/>
      <c r="B10" s="23"/>
      <c r="C10" s="24" t="s">
        <v>100</v>
      </c>
      <c r="D10" s="25">
        <v>0</v>
      </c>
    </row>
    <row r="11" spans="1:4" ht="12.75">
      <c r="A11" s="22"/>
      <c r="B11" s="23"/>
      <c r="C11" s="24" t="s">
        <v>236</v>
      </c>
      <c r="D11" s="25">
        <v>137</v>
      </c>
    </row>
    <row r="12" spans="1:4" ht="12.75">
      <c r="A12" s="22"/>
      <c r="B12" s="23"/>
      <c r="C12" s="24" t="s">
        <v>268</v>
      </c>
      <c r="D12" s="25">
        <v>269</v>
      </c>
    </row>
    <row r="13" spans="1:4" ht="12.75">
      <c r="A13" s="22"/>
      <c r="B13" s="23"/>
      <c r="C13" s="42" t="s">
        <v>31</v>
      </c>
      <c r="D13" s="43">
        <f>SUM(D7:D12)</f>
        <v>17513</v>
      </c>
    </row>
    <row r="14" spans="1:4" ht="12.75">
      <c r="A14" s="22"/>
      <c r="B14" s="23">
        <v>39088</v>
      </c>
      <c r="C14" s="44" t="s">
        <v>85</v>
      </c>
      <c r="D14" s="25"/>
    </row>
    <row r="15" spans="1:4" ht="12.75">
      <c r="A15" s="22"/>
      <c r="B15" s="23"/>
      <c r="C15" s="24" t="s">
        <v>397</v>
      </c>
      <c r="D15" s="25">
        <v>1600</v>
      </c>
    </row>
    <row r="16" spans="1:4" ht="12.75">
      <c r="A16" s="22"/>
      <c r="B16" s="23"/>
      <c r="C16" s="24" t="s">
        <v>97</v>
      </c>
      <c r="D16" s="25">
        <v>850</v>
      </c>
    </row>
    <row r="17" spans="1:4" ht="12.75">
      <c r="A17" s="22"/>
      <c r="B17" s="23"/>
      <c r="C17" s="24" t="s">
        <v>398</v>
      </c>
      <c r="D17" s="25">
        <v>974</v>
      </c>
    </row>
    <row r="18" spans="1:4" ht="12.75">
      <c r="A18" s="22"/>
      <c r="B18" s="23"/>
      <c r="C18" s="24" t="s">
        <v>86</v>
      </c>
      <c r="D18" s="25">
        <v>2300</v>
      </c>
    </row>
    <row r="19" spans="1:4" ht="12.75">
      <c r="A19" s="22"/>
      <c r="B19" s="23"/>
      <c r="C19" s="27" t="s">
        <v>11</v>
      </c>
      <c r="D19" s="28">
        <v>140</v>
      </c>
    </row>
    <row r="20" spans="1:4" ht="12.75">
      <c r="A20" s="22"/>
      <c r="B20" s="23"/>
      <c r="C20" s="27" t="s">
        <v>396</v>
      </c>
      <c r="D20" s="28">
        <v>5110</v>
      </c>
    </row>
    <row r="21" spans="1:4" ht="12.75">
      <c r="A21" s="22"/>
      <c r="B21" s="23"/>
      <c r="C21" s="44" t="s">
        <v>31</v>
      </c>
      <c r="D21" s="45">
        <f>SUM(D15:D20)</f>
        <v>10974</v>
      </c>
    </row>
    <row r="22" spans="1:4" ht="12.75">
      <c r="A22" s="22"/>
      <c r="B22" s="23"/>
      <c r="C22" s="291" t="s">
        <v>88</v>
      </c>
      <c r="D22" s="292">
        <f>D13+D21</f>
        <v>28487</v>
      </c>
    </row>
    <row r="23" spans="3:6" ht="12.75">
      <c r="C23" s="22"/>
      <c r="D23" s="24"/>
      <c r="E23" s="25"/>
      <c r="F23" s="25"/>
    </row>
    <row r="24" ht="12.75">
      <c r="D24" s="24"/>
    </row>
    <row r="25" spans="3:4" ht="12.75">
      <c r="C25" s="22"/>
      <c r="D25" s="1"/>
    </row>
    <row r="26" spans="3:4" ht="12.75">
      <c r="C26" s="22"/>
      <c r="D26" s="1"/>
    </row>
    <row r="27" spans="3:4" ht="12.75">
      <c r="C27" s="22"/>
      <c r="D27" s="1"/>
    </row>
    <row r="28" spans="3:4" ht="12.75">
      <c r="C28" s="22"/>
      <c r="D28" s="1"/>
    </row>
    <row r="29" spans="3:4" ht="12.75">
      <c r="C29" s="22"/>
      <c r="D29" s="1"/>
    </row>
    <row r="30" ht="12.75">
      <c r="C30" s="22"/>
    </row>
    <row r="31" ht="12.75">
      <c r="C31" s="22"/>
    </row>
    <row r="32" ht="12.75">
      <c r="C32" s="22"/>
    </row>
    <row r="33" ht="12.75">
      <c r="C33" s="22"/>
    </row>
    <row r="34" ht="12.75">
      <c r="C34" s="22"/>
    </row>
    <row r="35" ht="12.75">
      <c r="C35" s="22"/>
    </row>
    <row r="36" ht="12.75">
      <c r="C36" s="22"/>
    </row>
    <row r="37" ht="12.75">
      <c r="C37" s="22"/>
    </row>
    <row r="38" ht="12.75">
      <c r="C38" s="22"/>
    </row>
    <row r="39" ht="12.75">
      <c r="C39" s="22"/>
    </row>
    <row r="40" ht="12.75">
      <c r="C40" s="22"/>
    </row>
    <row r="41" ht="12.75">
      <c r="C41" s="22"/>
    </row>
    <row r="42" ht="12.75">
      <c r="C42" s="22"/>
    </row>
    <row r="43" ht="12.75">
      <c r="C43" s="22"/>
    </row>
    <row r="44" ht="12.75">
      <c r="C44" s="22"/>
    </row>
    <row r="45" ht="12.75">
      <c r="C45" s="22"/>
    </row>
    <row r="46" ht="12.75">
      <c r="C46" s="22"/>
    </row>
    <row r="47" ht="12.75">
      <c r="C47" s="22"/>
    </row>
    <row r="48" ht="12.75">
      <c r="C48" s="22"/>
    </row>
    <row r="49" ht="12.75">
      <c r="C49" s="22"/>
    </row>
    <row r="50" ht="12.75">
      <c r="C50" s="22"/>
    </row>
  </sheetData>
  <sheetProtection/>
  <mergeCells count="2">
    <mergeCell ref="A1:F1"/>
    <mergeCell ref="A2:F2"/>
  </mergeCells>
  <printOptions headings="1"/>
  <pageMargins left="0.73" right="0.19" top="1" bottom="1.23" header="0.5" footer="10.73"/>
  <pageSetup fitToHeight="1" fitToWidth="1" horizontalDpi="600" verticalDpi="600" orientation="portrait" paperSize="9" r:id="rId1"/>
  <headerFooter alignWithMargins="0">
    <oddHeader>&amp;L3. melléklet a 4/2012. (II.16.) önk. rendelethez ezer Ft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F15"/>
  <sheetViews>
    <sheetView zoomScalePageLayoutView="0" workbookViewId="0" topLeftCell="B1">
      <selection activeCell="F29" sqref="F29"/>
    </sheetView>
  </sheetViews>
  <sheetFormatPr defaultColWidth="9.140625" defaultRowHeight="12.75"/>
  <cols>
    <col min="1" max="1" width="6.00390625" style="0" bestFit="1" customWidth="1"/>
    <col min="2" max="2" width="7.28125" style="0" customWidth="1"/>
    <col min="3" max="3" width="6.7109375" style="0" customWidth="1"/>
    <col min="4" max="4" width="47.421875" style="0" customWidth="1"/>
  </cols>
  <sheetData>
    <row r="1" spans="1:6" ht="15.75">
      <c r="A1" s="390" t="s">
        <v>274</v>
      </c>
      <c r="B1" s="391"/>
      <c r="C1" s="391"/>
      <c r="D1" s="391"/>
      <c r="E1" s="391"/>
      <c r="F1" s="358"/>
    </row>
    <row r="2" spans="1:6" ht="24" customHeight="1">
      <c r="A2" s="392" t="s">
        <v>243</v>
      </c>
      <c r="B2" s="393"/>
      <c r="C2" s="393"/>
      <c r="D2" s="393"/>
      <c r="E2" s="393"/>
      <c r="F2" s="394"/>
    </row>
    <row r="3" spans="1:5" ht="33" customHeight="1" thickBot="1">
      <c r="A3" s="46" t="s">
        <v>118</v>
      </c>
      <c r="B3" s="46" t="s">
        <v>119</v>
      </c>
      <c r="C3" s="46" t="s">
        <v>120</v>
      </c>
      <c r="D3" s="46" t="s">
        <v>83</v>
      </c>
      <c r="E3" s="79">
        <v>2012</v>
      </c>
    </row>
    <row r="4" spans="2:5" ht="12.75">
      <c r="B4" s="22"/>
      <c r="C4" s="23"/>
      <c r="D4" s="30" t="s">
        <v>379</v>
      </c>
      <c r="E4" s="26"/>
    </row>
    <row r="5" spans="2:5" ht="12.75">
      <c r="B5" s="22" t="s">
        <v>1</v>
      </c>
      <c r="C5" s="23"/>
      <c r="D5" s="24" t="s">
        <v>6</v>
      </c>
      <c r="E5" s="26"/>
    </row>
    <row r="6" spans="2:5" ht="12.75">
      <c r="B6" s="22"/>
      <c r="C6" s="23">
        <v>39116</v>
      </c>
      <c r="D6" s="31" t="s">
        <v>90</v>
      </c>
      <c r="E6" s="26"/>
    </row>
    <row r="7" spans="2:5" ht="12.75">
      <c r="B7" s="22"/>
      <c r="C7" s="23"/>
      <c r="D7" s="24" t="s">
        <v>116</v>
      </c>
      <c r="E7" s="26"/>
    </row>
    <row r="8" spans="2:5" ht="12.75">
      <c r="B8" s="22"/>
      <c r="C8" s="23"/>
      <c r="D8" s="24" t="s">
        <v>405</v>
      </c>
      <c r="E8" s="279">
        <v>13014</v>
      </c>
    </row>
    <row r="9" spans="2:5" ht="41.25" customHeight="1">
      <c r="B9" s="22"/>
      <c r="C9" s="23"/>
      <c r="D9" s="270" t="s">
        <v>363</v>
      </c>
      <c r="E9" s="47">
        <v>88662</v>
      </c>
    </row>
    <row r="10" spans="2:5" s="85" customFormat="1" ht="12.75">
      <c r="B10" s="86"/>
      <c r="C10" s="87"/>
      <c r="D10" s="191" t="s">
        <v>31</v>
      </c>
      <c r="E10" s="192">
        <f>SUM(E8:E9)</f>
        <v>101676</v>
      </c>
    </row>
    <row r="11" spans="2:5" ht="12.75">
      <c r="B11" s="22" t="s">
        <v>1</v>
      </c>
      <c r="C11" s="23"/>
      <c r="D11" s="24" t="s">
        <v>6</v>
      </c>
      <c r="E11" s="26"/>
    </row>
    <row r="12" spans="2:5" ht="12.75">
      <c r="B12" s="22"/>
      <c r="C12" s="23">
        <v>39117</v>
      </c>
      <c r="D12" s="31" t="s">
        <v>89</v>
      </c>
      <c r="E12" s="26"/>
    </row>
    <row r="13" spans="2:5" ht="12.75">
      <c r="B13" s="22"/>
      <c r="C13" s="23"/>
      <c r="D13" s="24" t="s">
        <v>269</v>
      </c>
      <c r="E13" s="26">
        <v>870</v>
      </c>
    </row>
    <row r="14" spans="2:5" ht="12.75">
      <c r="B14" s="22"/>
      <c r="C14" s="29"/>
      <c r="D14" s="191" t="s">
        <v>31</v>
      </c>
      <c r="E14" s="193">
        <f>SUM(E13:E13)</f>
        <v>870</v>
      </c>
    </row>
    <row r="15" spans="2:5" ht="12.75">
      <c r="B15" s="22"/>
      <c r="C15" s="29"/>
      <c r="D15" s="291" t="s">
        <v>88</v>
      </c>
      <c r="E15" s="293">
        <f>E10+E14</f>
        <v>102546</v>
      </c>
    </row>
    <row r="16" ht="14.25" customHeight="1"/>
  </sheetData>
  <sheetProtection/>
  <mergeCells count="2">
    <mergeCell ref="A1:F1"/>
    <mergeCell ref="A2:F2"/>
  </mergeCells>
  <printOptions heading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6" r:id="rId1"/>
  <headerFooter alignWithMargins="0">
    <oddHeader>&amp;L3/a melléklet a 4/2012. (II.16.) önk. rendelethez ezer 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C30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14.57421875" style="0" customWidth="1"/>
    <col min="2" max="2" width="50.8515625" style="0" customWidth="1"/>
    <col min="3" max="3" width="10.8515625" style="0" customWidth="1"/>
  </cols>
  <sheetData>
    <row r="1" spans="1:3" ht="15.75">
      <c r="A1" s="390" t="s">
        <v>274</v>
      </c>
      <c r="B1" s="397"/>
      <c r="C1" s="358"/>
    </row>
    <row r="2" spans="1:3" ht="15.75">
      <c r="A2" s="398" t="s">
        <v>244</v>
      </c>
      <c r="B2" s="398"/>
      <c r="C2" s="394"/>
    </row>
    <row r="3" spans="1:3" ht="12.75">
      <c r="A3" s="58"/>
      <c r="B3" s="59" t="s">
        <v>4</v>
      </c>
      <c r="C3" s="60">
        <v>2012</v>
      </c>
    </row>
    <row r="4" spans="1:3" ht="12.75">
      <c r="A4" s="399" t="s">
        <v>105</v>
      </c>
      <c r="B4" s="400"/>
      <c r="C4" s="37"/>
    </row>
    <row r="5" spans="1:3" ht="12.75">
      <c r="A5" s="395" t="s">
        <v>379</v>
      </c>
      <c r="B5" s="396"/>
      <c r="C5" s="37"/>
    </row>
    <row r="6" spans="1:3" ht="25.5">
      <c r="A6" s="6"/>
      <c r="B6" s="228" t="s">
        <v>287</v>
      </c>
      <c r="C6" s="38"/>
    </row>
    <row r="7" spans="1:3" ht="12.75">
      <c r="A7" s="6"/>
      <c r="B7" s="3" t="s">
        <v>270</v>
      </c>
      <c r="C7" s="38"/>
    </row>
    <row r="8" spans="1:3" ht="12.75">
      <c r="A8" s="6"/>
      <c r="B8" s="3" t="s">
        <v>286</v>
      </c>
      <c r="C8" s="38">
        <v>3425</v>
      </c>
    </row>
    <row r="9" spans="1:3" ht="12.75">
      <c r="A9" s="6"/>
      <c r="B9" s="3" t="s">
        <v>357</v>
      </c>
      <c r="C9" s="38">
        <v>37469</v>
      </c>
    </row>
    <row r="10" spans="1:3" ht="12.75">
      <c r="A10" s="6"/>
      <c r="B10" s="3" t="s">
        <v>399</v>
      </c>
      <c r="C10" s="38">
        <v>28874</v>
      </c>
    </row>
    <row r="11" spans="1:3" ht="12.75">
      <c r="A11" s="61"/>
      <c r="B11" s="61" t="s">
        <v>31</v>
      </c>
      <c r="C11" s="62">
        <f>SUM(C6:C10)</f>
        <v>69768</v>
      </c>
    </row>
    <row r="12" spans="1:3" ht="12.75">
      <c r="A12" s="6"/>
      <c r="B12" s="6"/>
      <c r="C12" s="37"/>
    </row>
    <row r="13" spans="1:3" ht="12.75">
      <c r="A13" s="61" t="s">
        <v>115</v>
      </c>
      <c r="B13" s="61"/>
      <c r="C13" s="62">
        <f>C11</f>
        <v>69768</v>
      </c>
    </row>
    <row r="14" spans="1:3" ht="12.75">
      <c r="A14" s="6"/>
      <c r="B14" s="6"/>
      <c r="C14" s="37"/>
    </row>
    <row r="15" spans="1:3" ht="12.75">
      <c r="A15" s="399" t="s">
        <v>87</v>
      </c>
      <c r="B15" s="400"/>
      <c r="C15" s="37"/>
    </row>
    <row r="16" spans="1:3" ht="12.75">
      <c r="A16" s="395" t="s">
        <v>379</v>
      </c>
      <c r="B16" s="396"/>
      <c r="C16" s="37"/>
    </row>
    <row r="17" spans="1:3" ht="12.75">
      <c r="A17" s="9"/>
      <c r="B17" s="9" t="s">
        <v>406</v>
      </c>
      <c r="C17" s="37"/>
    </row>
    <row r="18" spans="1:3" ht="38.25">
      <c r="A18" s="10"/>
      <c r="B18" s="63" t="s">
        <v>122</v>
      </c>
      <c r="C18" s="37"/>
    </row>
    <row r="19" spans="1:3" ht="37.5" customHeight="1">
      <c r="A19" s="10"/>
      <c r="B19" s="63" t="s">
        <v>282</v>
      </c>
      <c r="C19" s="14">
        <v>397173</v>
      </c>
    </row>
    <row r="20" spans="1:3" ht="25.5">
      <c r="A20" s="11"/>
      <c r="B20" s="68" t="s">
        <v>283</v>
      </c>
      <c r="C20" s="38">
        <v>10984</v>
      </c>
    </row>
    <row r="21" spans="1:3" ht="25.5">
      <c r="A21" s="11"/>
      <c r="B21" s="68" t="s">
        <v>362</v>
      </c>
      <c r="C21" s="38">
        <v>7635</v>
      </c>
    </row>
    <row r="22" spans="1:3" ht="51">
      <c r="A22" s="11"/>
      <c r="B22" s="68" t="s">
        <v>147</v>
      </c>
      <c r="C22" s="38">
        <v>11243</v>
      </c>
    </row>
    <row r="23" spans="1:3" ht="12.75">
      <c r="A23" s="11"/>
      <c r="B23" s="68" t="s">
        <v>361</v>
      </c>
      <c r="C23" s="38">
        <v>1050</v>
      </c>
    </row>
    <row r="24" spans="1:3" ht="12.75">
      <c r="A24" s="12"/>
      <c r="B24" s="9" t="s">
        <v>358</v>
      </c>
      <c r="C24" s="38">
        <v>2264</v>
      </c>
    </row>
    <row r="25" spans="1:3" ht="26.25" customHeight="1">
      <c r="A25" s="9"/>
      <c r="B25" s="227" t="s">
        <v>298</v>
      </c>
      <c r="C25" s="38">
        <v>43274</v>
      </c>
    </row>
    <row r="26" spans="1:3" ht="25.5">
      <c r="A26" s="9"/>
      <c r="B26" s="227" t="s">
        <v>284</v>
      </c>
      <c r="C26" s="38">
        <v>17132</v>
      </c>
    </row>
    <row r="27" spans="1:3" ht="12.75">
      <c r="A27" s="9"/>
      <c r="B27" s="10" t="s">
        <v>285</v>
      </c>
      <c r="C27" s="38">
        <v>14958</v>
      </c>
    </row>
    <row r="28" spans="1:3" ht="12.75">
      <c r="A28" s="65"/>
      <c r="B28" s="61" t="s">
        <v>31</v>
      </c>
      <c r="C28" s="64">
        <f>SUM(C18:C27)</f>
        <v>505713</v>
      </c>
    </row>
    <row r="29" spans="1:3" ht="12.75">
      <c r="A29" s="65" t="s">
        <v>9</v>
      </c>
      <c r="B29" s="65"/>
      <c r="C29" s="64">
        <f>C28</f>
        <v>505713</v>
      </c>
    </row>
    <row r="30" spans="1:3" ht="12.75">
      <c r="A30" s="61" t="s">
        <v>10</v>
      </c>
      <c r="B30" s="61"/>
      <c r="C30" s="62">
        <f>C13+C29</f>
        <v>575481</v>
      </c>
    </row>
  </sheetData>
  <sheetProtection/>
  <mergeCells count="6">
    <mergeCell ref="A16:B16"/>
    <mergeCell ref="A5:B5"/>
    <mergeCell ref="A1:C1"/>
    <mergeCell ref="A2:C2"/>
    <mergeCell ref="A4:B4"/>
    <mergeCell ref="A15:B15"/>
  </mergeCells>
  <printOptions headings="1"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&amp;L4. melléklet a 4/2012. (II.16.) önk. rendelethez, 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TITKARSAG_2</cp:lastModifiedBy>
  <cp:lastPrinted>2012-02-14T12:32:26Z</cp:lastPrinted>
  <dcterms:created xsi:type="dcterms:W3CDTF">2005-02-03T09:30:35Z</dcterms:created>
  <dcterms:modified xsi:type="dcterms:W3CDTF">2012-02-29T10:34:07Z</dcterms:modified>
  <cp:category/>
  <cp:version/>
  <cp:contentType/>
  <cp:contentStatus/>
</cp:coreProperties>
</file>