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65" windowHeight="8700" activeTab="0"/>
  </bookViews>
  <sheets>
    <sheet name="Rendelet" sheetId="1" r:id="rId1"/>
    <sheet name="Előterjesztés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.tám." sheetId="8" r:id="rId8"/>
    <sheet name="Felhalmozási kiadások" sheetId="9" r:id="rId9"/>
    <sheet name="Létszám" sheetId="10" r:id="rId10"/>
    <sheet name="Eu-s pályázatok" sheetId="11" r:id="rId11"/>
    <sheet name="Több évre szóló kötváll" sheetId="12" r:id="rId12"/>
    <sheet name="Köt.váll." sheetId="13" r:id="rId13"/>
    <sheet name="Tartalék" sheetId="14" r:id="rId14"/>
    <sheet name="Fin.ütem" sheetId="15" r:id="rId15"/>
    <sheet name="Közvetett" sheetId="16" r:id="rId16"/>
    <sheet name="Normatíva" sheetId="17" r:id="rId17"/>
    <sheet name="Finanszírozás" sheetId="18" r:id="rId18"/>
    <sheet name="Előir.felhasználás" sheetId="19" r:id="rId19"/>
    <sheet name="Gördülő tervezés" sheetId="20" r:id="rId20"/>
  </sheets>
  <definedNames>
    <definedName name="_xlnm.Print_Area" localSheetId="2">'Bevétel'!$A$1:$H$37</definedName>
    <definedName name="_xlnm.Print_Area" localSheetId="10">'Eu-s pályázatok'!$A$1:$G$198</definedName>
    <definedName name="_xlnm.Print_Area" localSheetId="14">'Fin.ütem'!$A$1:$N$9</definedName>
    <definedName name="_xlnm.Print_Area" localSheetId="4">'Kiadás2'!$A$1:$H$21</definedName>
    <definedName name="_xlnm.Print_Area" localSheetId="16">'Normatíva'!$A$1:$E$38</definedName>
    <definedName name="_xlnm.Print_Area" localSheetId="11">'Több évre szóló kötváll'!$A$1:$I$27</definedName>
  </definedNames>
  <calcPr fullCalcOnLoad="1"/>
</workbook>
</file>

<file path=xl/sharedStrings.xml><?xml version="1.0" encoding="utf-8"?>
<sst xmlns="http://schemas.openxmlformats.org/spreadsheetml/2006/main" count="1097" uniqueCount="497">
  <si>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</si>
  <si>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</si>
  <si>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</si>
  <si>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</si>
  <si>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</si>
  <si>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</si>
  <si>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</si>
  <si>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</si>
  <si>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</si>
  <si>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</si>
  <si>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</si>
  <si>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</si>
  <si>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</si>
  <si>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</si>
  <si>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</si>
  <si>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</si>
  <si>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</si>
  <si>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</si>
  <si>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</si>
  <si>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</si>
  <si>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</si>
  <si>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</si>
  <si>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</si>
  <si>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</si>
  <si>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2014.évi kötelező feladat tv.szerint</t>
  </si>
  <si>
    <t>2014.évi kötelező feladat önk.döntés értelmében</t>
  </si>
  <si>
    <t>2014.évi önként vállalt feladat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</si>
  <si>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</si>
  <si>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</si>
  <si>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</si>
  <si>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</si>
  <si>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</si>
  <si>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</si>
  <si>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</si>
  <si>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</si>
  <si>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</si>
  <si>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</si>
  <si>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</si>
  <si>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</si>
  <si>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</si>
  <si>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</si>
  <si>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</si>
  <si>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</si>
  <si>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</si>
  <si>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</si>
  <si>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</si>
  <si>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</si>
  <si>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</si>
  <si>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</si>
  <si>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</si>
  <si>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</si>
  <si>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</si>
  <si>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</si>
  <si>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</si>
  <si>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</si>
  <si>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</si>
  <si>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</si>
  <si>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</si>
  <si>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</si>
  <si>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</si>
  <si>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</si>
  <si>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</si>
  <si>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</si>
  <si>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</si>
  <si>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</si>
  <si>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</si>
  <si>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</si>
  <si>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</si>
  <si>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</si>
  <si>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</si>
  <si>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</si>
  <si>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2014. évi kiadások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</si>
  <si>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</si>
  <si>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</si>
  <si>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</si>
  <si>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</si>
  <si>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</si>
  <si>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</si>
  <si>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</si>
  <si>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</si>
  <si>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</si>
  <si>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</si>
  <si>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</si>
  <si>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</si>
  <si>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</si>
  <si>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</si>
  <si>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</si>
  <si>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</si>
  <si>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</si>
  <si>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</si>
  <si>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</si>
  <si>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</si>
  <si>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</si>
  <si>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</si>
  <si>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</si>
  <si>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</si>
  <si>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</si>
  <si>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</si>
  <si>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3.</t>
  </si>
  <si>
    <t>Megnevezés</t>
  </si>
  <si>
    <t>FELHALMOZÁSI KIADÁS ÖSSZESEN:</t>
  </si>
  <si>
    <t xml:space="preserve">Költségvetési szerv </t>
  </si>
  <si>
    <t>Megnevezése</t>
  </si>
  <si>
    <t>telj.mi.</t>
  </si>
  <si>
    <t>össz.</t>
  </si>
  <si>
    <t>fogl./fő/</t>
  </si>
  <si>
    <t>létsz./fő</t>
  </si>
  <si>
    <t>Önkormányzat összesen:</t>
  </si>
  <si>
    <t>Zöldterület</t>
  </si>
  <si>
    <t>Közvilágítás</t>
  </si>
  <si>
    <t>Köztemetés</t>
  </si>
  <si>
    <t>Közút</t>
  </si>
  <si>
    <t>III.2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</si>
  <si>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</si>
  <si>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</si>
  <si>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</si>
  <si>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</si>
  <si>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</si>
  <si>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</si>
  <si>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Gépjárműadó mentességek</t>
  </si>
  <si>
    <t>Általános- és céltartalék</t>
  </si>
  <si>
    <t>Sorszám</t>
  </si>
  <si>
    <t>cél megnevezése</t>
  </si>
  <si>
    <t>4.</t>
  </si>
  <si>
    <t>Ö S S Z E S E N :</t>
  </si>
  <si>
    <t>Közmunkaprogram</t>
  </si>
  <si>
    <t>KONDOROS VÁROS ÖNKORMÁNYZAT 2014. ÉVI KÖLTSÉGVETÉSE</t>
  </si>
  <si>
    <t>Kondoros Város Önkormányzat 2014. évi költségvetése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</si>
  <si>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</si>
  <si>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</si>
  <si>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</si>
  <si>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</si>
  <si>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</si>
  <si>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</si>
  <si>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Bevétel összesen</t>
  </si>
  <si>
    <t>R.sz.</t>
  </si>
  <si>
    <t>Önkormányzat</t>
  </si>
  <si>
    <t>Személyi juttatások</t>
  </si>
  <si>
    <t>Munkaadókat terhelő járulékok</t>
  </si>
  <si>
    <t>Ellátottak pénzbeli juttatása</t>
  </si>
  <si>
    <t xml:space="preserve">Beruházások </t>
  </si>
  <si>
    <t>Kiadás összesen</t>
  </si>
  <si>
    <t>Kondorosi Közös Önk.Hivatal</t>
  </si>
  <si>
    <t xml:space="preserve">Finanszírozás </t>
  </si>
  <si>
    <t>Önkormányzat és intézményei finanszírozása</t>
  </si>
  <si>
    <t>Foglalkoztatotti létszám intézményenként</t>
  </si>
  <si>
    <t>Jogcím</t>
  </si>
  <si>
    <t>rész.m.i.</t>
  </si>
  <si>
    <t>prémium év</t>
  </si>
  <si>
    <t>Települési Szolgáltató Intézmény</t>
  </si>
  <si>
    <t>6.</t>
  </si>
  <si>
    <t>Dérczy Ferenc Könyvtár és Közműv.I.</t>
  </si>
  <si>
    <t>2014. tervezett</t>
  </si>
  <si>
    <t>2014. évi támogatások</t>
  </si>
  <si>
    <t>Normatíva megnevezése</t>
  </si>
  <si>
    <t>mutató</t>
  </si>
  <si>
    <t>Beszámítás</t>
  </si>
  <si>
    <t>Támogatás összege</t>
  </si>
  <si>
    <t>Helyi önkormányzatok általános támogatása</t>
  </si>
  <si>
    <t>I.1a</t>
  </si>
  <si>
    <t>Önkormányzati hivatal működtetése</t>
  </si>
  <si>
    <t>I.1ba</t>
  </si>
  <si>
    <t>I.1bb</t>
  </si>
  <si>
    <t>I.1bc</t>
  </si>
  <si>
    <t>I.1bd</t>
  </si>
  <si>
    <t>Település-üzemeltetés összesen</t>
  </si>
  <si>
    <t>I.1.c</t>
  </si>
  <si>
    <t>Egyéb önkormányzati feladatok</t>
  </si>
  <si>
    <t>I.2.</t>
  </si>
  <si>
    <t>I.1d</t>
  </si>
  <si>
    <t>Egyéb kötelező üzemeltetési feladatok</t>
  </si>
  <si>
    <t>Köznevelési feladatok</t>
  </si>
  <si>
    <t>II.1(1)</t>
  </si>
  <si>
    <t>Óvodapedagógusok bértámogatása</t>
  </si>
  <si>
    <t>II.1(2)</t>
  </si>
  <si>
    <t>Óvodapedagógusokat segítő bértámogatása</t>
  </si>
  <si>
    <t>II.2.</t>
  </si>
  <si>
    <t>Óvodaműködtetési támogatás</t>
  </si>
  <si>
    <t>II.3a</t>
  </si>
  <si>
    <t>Bölcsödei étkeztetés</t>
  </si>
  <si>
    <t>II.3b</t>
  </si>
  <si>
    <t>Óvodai, iskolai, kollégiumi étkeztetés támogatása</t>
  </si>
  <si>
    <t>II.4.</t>
  </si>
  <si>
    <t>Óvodába bejáró gyerekek</t>
  </si>
  <si>
    <t>Szociális és gyermekjóléti felatatok támogatása</t>
  </si>
  <si>
    <t>II</t>
  </si>
  <si>
    <t>Hozzájárulás a pénzbeli szoc ellátáshoz</t>
  </si>
  <si>
    <t>III.3ja</t>
  </si>
  <si>
    <t>Bölcsöde</t>
  </si>
  <si>
    <t>III.5a</t>
  </si>
  <si>
    <t>Gyermekétkeztetés bértámogatása</t>
  </si>
  <si>
    <t>IV.1</t>
  </si>
  <si>
    <t>Kulturális feladatok támogatása</t>
  </si>
  <si>
    <t>3. melléklet</t>
  </si>
  <si>
    <t>Mindösszesen:</t>
  </si>
  <si>
    <t xml:space="preserve">                    </t>
  </si>
  <si>
    <t>2014. ÉVI KÖZVETETT TÁMOGATÁSOK</t>
  </si>
  <si>
    <t>Kommunális adó 70 év felettiek adókedvezménye</t>
  </si>
  <si>
    <t>A gépjárműadóról szóló 1991. évi LXXXII. Törvény 5. §-ában foglaltak alapján</t>
  </si>
  <si>
    <t>a.) a költségvetési szerv</t>
  </si>
  <si>
    <t>Htv. 3 (2) Társ. Szerv, alapítvány</t>
  </si>
  <si>
    <t>d.) az egyház tulajdonában lévő gépjármű</t>
  </si>
  <si>
    <t>f.) a súlyos mozgáskorlátozott személy</t>
  </si>
  <si>
    <t>Egyéb mentességek a gépjárműadóban</t>
  </si>
  <si>
    <t>Összesen:</t>
  </si>
  <si>
    <t>Tehergépjárműre vonatkozó kedvezmény</t>
  </si>
  <si>
    <t>Lakásépítésre, felújításra</t>
  </si>
  <si>
    <t>Környezetvédelmi alap kiadásai</t>
  </si>
  <si>
    <t>2014. évi eredeti ei.</t>
  </si>
  <si>
    <t>KONDOROS VÁROS ÖNKORMÁNYZAT 2014. ÉVI ÁLTALÁNOS TARTALÉKA</t>
  </si>
  <si>
    <t>Kondoros Város Önkormányzat</t>
  </si>
  <si>
    <t>Lejárat</t>
  </si>
  <si>
    <t>2015. év</t>
  </si>
  <si>
    <t>2016. év</t>
  </si>
  <si>
    <t>2017. év</t>
  </si>
  <si>
    <t>2015. márc. 30.</t>
  </si>
  <si>
    <t>HITELEK ÖSSZESEN</t>
  </si>
  <si>
    <t>Viziközmű Társulat kezességvállalás (8 éves lejáratra felveendő 227.913.253.- Ft összegű hitel és kamatai)</t>
  </si>
  <si>
    <t>KÖTELEZETTSÉGEK ÖSSZ:</t>
  </si>
  <si>
    <t>Nyertes pályázatok önerővállalás</t>
  </si>
  <si>
    <t>összesen ezer Ft</t>
  </si>
  <si>
    <t>Egyéb</t>
  </si>
  <si>
    <t xml:space="preserve"> Xerox WorkCentre 7125V_T (fénymásoló/nyomtató) bérleti díja, MMMax Kft.</t>
  </si>
  <si>
    <t>szakorvosi ellátáshoz 2 fő asszisztens megbízási díja</t>
  </si>
  <si>
    <t>összesen e Ft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</si>
  <si>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</si>
  <si>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</si>
  <si>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</si>
  <si>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</si>
  <si>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</si>
  <si>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</si>
  <si>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</si>
  <si>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</si>
  <si>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</si>
  <si>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</si>
  <si>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</si>
  <si>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</si>
  <si>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</si>
  <si>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Települési Szolgáltató Int.</t>
  </si>
  <si>
    <t>Önállóan működő és gazdálkodó  Int. összesen:</t>
  </si>
  <si>
    <t>Önállóan működő Int. összesen:</t>
  </si>
  <si>
    <t>Támogatás összesen:</t>
  </si>
  <si>
    <t>Kondoros Város Önkormányzat intézmények finanszírozási ütemterve</t>
  </si>
  <si>
    <t>KEOP-1.2.0/2F/09-2010-0021</t>
  </si>
  <si>
    <t>DAOP-5.2.1/D-2008-0002</t>
  </si>
  <si>
    <t>Fejlesztések és felújítások</t>
  </si>
  <si>
    <t>Petőfi I.Ált.Iskola energetikai felújítása</t>
  </si>
  <si>
    <t>Felújítások összesen</t>
  </si>
  <si>
    <t>BERUHÁZÁSOK ÖSSZESEN</t>
  </si>
  <si>
    <t>Felhalmozási kiadásokra</t>
  </si>
  <si>
    <t>Kondorosi Közös Önkormányzati Hivatal energetikai felújítása</t>
  </si>
  <si>
    <t>Járdaépítés</t>
  </si>
  <si>
    <t>Ingatlanvásárlás 291/2013. (X.31.) sz. ÖK.határozat</t>
  </si>
  <si>
    <t>Földvásárlás 340/2013. (XII.12.) sz. ÖK. határozat</t>
  </si>
  <si>
    <t>Egyéb működési támogatás áh belülre</t>
  </si>
  <si>
    <t>Körös-völgyi Hulladékgazd.Rek.Önk.Társulás</t>
  </si>
  <si>
    <t>Szlovák Önkormányzat támogatása</t>
  </si>
  <si>
    <t>Petőfi István Ált.Isk.műk.támogatása KLIK</t>
  </si>
  <si>
    <t>Egyéb működési támogatás áh kívülre</t>
  </si>
  <si>
    <t>Körös-szögi Hulladékgazdálkodási Nonprofit Kft. működéséhez hozzájárulás</t>
  </si>
  <si>
    <t>Dél-alföldi ivóvízjavító program működési hozzájárulás</t>
  </si>
  <si>
    <t>Képviselő Alap</t>
  </si>
  <si>
    <t>Polgármesteri Alap</t>
  </si>
  <si>
    <t>Támogatási Keret</t>
  </si>
  <si>
    <t>Egyéb működési támogatások</t>
  </si>
  <si>
    <t>Egyéb felhalmozási támogatások</t>
  </si>
  <si>
    <t>Egyéb felhalmozási kiadások</t>
  </si>
  <si>
    <t>K84</t>
  </si>
  <si>
    <t>Települési szilárdhulladék gazdálkodási rendszerek fejlesztése a Körös-szögi Kistérségben KEOP-7-1.1.1-2008-0009</t>
  </si>
  <si>
    <t>Települési szilárdhulladék gazdálkodási rendszerek eszközparkjainak fejlesztése, Kistérségi pályázat KEOP-1.1.1/C/13</t>
  </si>
  <si>
    <t>Békés Megyei Ivóvízminőségjavító program</t>
  </si>
  <si>
    <t>2014. év</t>
  </si>
  <si>
    <t>2018. év</t>
  </si>
  <si>
    <t>2019. év</t>
  </si>
  <si>
    <t>2020. év</t>
  </si>
  <si>
    <t>OTP hitel (Tarcsai út)</t>
  </si>
  <si>
    <t>2028. febr. 20.</t>
  </si>
  <si>
    <t>Legendák Földje Alapítvány DAOP-5.1.3-11-2011-0038 pályázatához kezességvállalás (149/2013. (IV.25.) határozat alapján)</t>
  </si>
  <si>
    <t>Legendák Földje Alapítvány DAOP-5.1.3-11-2011-0038 pályázatához kezességvállalás (150/2013. (IV.25.) határozat alapján)</t>
  </si>
  <si>
    <t>Iciri-Piciri Alapítvány részére kezességvállalás 249/2013. (IX.13.) határozat alapján</t>
  </si>
  <si>
    <t>2015.év</t>
  </si>
  <si>
    <t>KEOP-1.3.0/09-11-2012-0009 pályázat (Békés Megyei Ivóvízminőség-javító program)</t>
  </si>
  <si>
    <t>Kondoros Város Önkormányzata</t>
  </si>
  <si>
    <t>Európai uniós támogatással megvalósuló projektek</t>
  </si>
  <si>
    <r>
      <t xml:space="preserve">bevételei, kiadásai, hozzájárulások </t>
    </r>
    <r>
      <rPr>
        <i/>
        <sz val="10"/>
        <rFont val="Arial"/>
        <family val="2"/>
      </rPr>
      <t>(támogatási szerződések szerint)</t>
    </r>
  </si>
  <si>
    <t>Projekt neve:</t>
  </si>
  <si>
    <t>Projekt azonosítója:</t>
  </si>
  <si>
    <t>tervezett összköltség:</t>
  </si>
  <si>
    <t>kezdés időpontja:</t>
  </si>
  <si>
    <t>befejezés időpontja:</t>
  </si>
  <si>
    <t>Források</t>
  </si>
  <si>
    <t>2013.12.31-ig</t>
  </si>
  <si>
    <t>2014.</t>
  </si>
  <si>
    <t>2014. után</t>
  </si>
  <si>
    <t>saját erő</t>
  </si>
  <si>
    <t>központi támogatás</t>
  </si>
  <si>
    <t>EU-s forrás</t>
  </si>
  <si>
    <t>Hitel</t>
  </si>
  <si>
    <t>Egyéb forrás</t>
  </si>
  <si>
    <t>Források összesen</t>
  </si>
  <si>
    <t>kiadások</t>
  </si>
  <si>
    <t xml:space="preserve">személyi jellegű </t>
  </si>
  <si>
    <t>beruházások</t>
  </si>
  <si>
    <t>szolgáltatások</t>
  </si>
  <si>
    <t xml:space="preserve">egyéb </t>
  </si>
  <si>
    <t>kiadások összesen</t>
  </si>
  <si>
    <t>Kondoros település szennyvízhálózatának bővítése és az ehhez szükséges kapacitás- és hatékonyság növelése a meglévő szennyvíztisztító telepen</t>
  </si>
  <si>
    <t>nettó 1.454.321 ezer Ft</t>
  </si>
  <si>
    <t>2011.augusztus 1.</t>
  </si>
  <si>
    <t>2014. november 30.</t>
  </si>
  <si>
    <r>
      <t xml:space="preserve">Egyéb forrás </t>
    </r>
    <r>
      <rPr>
        <i/>
        <sz val="10"/>
        <rFont val="Arial"/>
        <family val="2"/>
      </rPr>
      <t>(Vziközmű Társulat)</t>
    </r>
  </si>
  <si>
    <t>Vízvédelmi fejlesztések megvalósítása Kondoros, Gyomaendrőd, Kamut és Kétsoprony településeken</t>
  </si>
  <si>
    <t>DAOP-5.2-1/A-11-2011-0010</t>
  </si>
  <si>
    <t>bruttó 376.020 ezer Ft</t>
  </si>
  <si>
    <t>2013. március 27.</t>
  </si>
  <si>
    <t>2014. március 26.</t>
  </si>
  <si>
    <t>Konzorciumi tagok:</t>
  </si>
  <si>
    <t>Gyomaendrőd Város Önkormányzata</t>
  </si>
  <si>
    <t>Kamut Község Önkormányzata</t>
  </si>
  <si>
    <t>Kétsporony Község Önkormányzata</t>
  </si>
  <si>
    <t>Gesztor:</t>
  </si>
  <si>
    <t>saját erő (Kondoros)</t>
  </si>
  <si>
    <t>saját erőből központi támogatás (Kondoros)</t>
  </si>
  <si>
    <t>Saját erő (Kamut, Kétsoprony, Gyomaendrőd)</t>
  </si>
  <si>
    <t>központi támogatás (Kamut, Kétsoprony, Gyomaendrőd)</t>
  </si>
  <si>
    <t>Komplex belvízrendezési program megvalósítása a belterületen és a csatlakozó társulati csatornán I. ütem</t>
  </si>
  <si>
    <r>
      <t xml:space="preserve">bruttó 2.197.768 ezer Ft </t>
    </r>
    <r>
      <rPr>
        <u val="single"/>
        <sz val="10"/>
        <rFont val="Arial"/>
        <family val="2"/>
      </rPr>
      <t>(9. TSZ szerint)</t>
    </r>
  </si>
  <si>
    <t>2009. februrár 23.</t>
  </si>
  <si>
    <t>2014. március 31.</t>
  </si>
  <si>
    <t>Békés Város Önkormányzata</t>
  </si>
  <si>
    <t>Doboz Nagyközség Önkormányzata</t>
  </si>
  <si>
    <t>Geszt Község Önkormányzata</t>
  </si>
  <si>
    <t>Kötegyán Község Önkormányzata</t>
  </si>
  <si>
    <t>Kunágota Község Önkormányzata</t>
  </si>
  <si>
    <t>Méhkerék Község Önkormányzata</t>
  </si>
  <si>
    <t>Mezőberény Város Önkormányzata</t>
  </si>
  <si>
    <t>Okány Község Önkormányzata</t>
  </si>
  <si>
    <t>Pusztaföldvár Község Önkormányzata</t>
  </si>
  <si>
    <t>Sarkad Város Önkormányzata</t>
  </si>
  <si>
    <t>Sarkadkeresztúr Község Önkormányzata</t>
  </si>
  <si>
    <t>Szarvas Város Önkormányzata</t>
  </si>
  <si>
    <t>Tótkomlós Város Önkormányzata</t>
  </si>
  <si>
    <t>Újszalonta Község Önkormányzata</t>
  </si>
  <si>
    <t>saját erő (Kondoros) *</t>
  </si>
  <si>
    <t>BM Önerőalap támogatás 16 településre</t>
  </si>
  <si>
    <r>
      <t>Kondoros Város Önkormányzat</t>
    </r>
    <r>
      <rPr>
        <sz val="10"/>
        <rFont val="Arial"/>
        <family val="2"/>
      </rPr>
      <t xml:space="preserve">ának a projekt megvalósításához szükséges saját  forrása </t>
    </r>
    <r>
      <rPr>
        <b/>
        <sz val="10"/>
        <rFont val="Arial"/>
        <family val="2"/>
      </rPr>
      <t>17.407 ezer Ft</t>
    </r>
    <r>
      <rPr>
        <sz val="10"/>
        <rFont val="Arial"/>
        <family val="2"/>
      </rPr>
      <t xml:space="preserve"> (BM önerőalap támogatással együtt), ez tartalmazza </t>
    </r>
    <r>
      <rPr>
        <b/>
        <sz val="10"/>
        <rFont val="Arial"/>
        <family val="2"/>
      </rPr>
      <t>740 ezer Ft</t>
    </r>
    <r>
      <rPr>
        <sz val="10"/>
        <rFont val="Arial"/>
        <family val="2"/>
      </rPr>
      <t xml:space="preserve"> többlet önerő biztosítását 266/2013. (X.09) határozat alapján, </t>
    </r>
    <r>
      <rPr>
        <b/>
        <sz val="10"/>
        <rFont val="Arial"/>
        <family val="2"/>
      </rPr>
      <t>1.530 ezer Ft</t>
    </r>
    <r>
      <rPr>
        <sz val="10"/>
        <rFont val="Arial"/>
        <family val="2"/>
      </rPr>
      <t xml:space="preserve"> többlet önerő pótmunkát 233/2013. (VIII.29) határozat alapján, és </t>
    </r>
    <r>
      <rPr>
        <b/>
        <sz val="10"/>
        <rFont val="Arial"/>
        <family val="2"/>
      </rPr>
      <t xml:space="preserve">4.415 ezer </t>
    </r>
    <r>
      <rPr>
        <sz val="10"/>
        <rFont val="Arial"/>
        <family val="2"/>
      </rPr>
      <t>Ft plusz forrás biztosítását, a többletmunkára vonatkozó igény 232/2013. (VIII.29) határozat alapján.</t>
    </r>
  </si>
  <si>
    <t>"Petőfi István Általános Iskola és Alapfokú Művészeti Iskola, Kollégium (5553 Kondoros, Iskola u. 2/6., hrsz: 2068) komplex energetikai fejlesztése)"</t>
  </si>
  <si>
    <t>KEOP-5.5.0/B/12-2013-0066</t>
  </si>
  <si>
    <t>bruttó 243.662  ezer forint</t>
  </si>
  <si>
    <t>„Kondorosi Közös Önkormányzati Hivatal (5553 Kondoros, Hősök tere 4-5., hrsz: 2022) energetikai fejlesztése”</t>
  </si>
  <si>
    <t xml:space="preserve">KEOP-5.5.0/A/12-2013-0129 </t>
  </si>
  <si>
    <t>bruttó 28 990 ezer Ft</t>
  </si>
  <si>
    <t>2014. január 13.</t>
  </si>
  <si>
    <t>2014. július 31.</t>
  </si>
  <si>
    <t xml:space="preserve">Könyvtári, közművelődési feladatok </t>
  </si>
  <si>
    <t>Mindösszesen bevétel</t>
  </si>
  <si>
    <t>Az önkormányzat költségvetési bevétele intézményenként</t>
  </si>
  <si>
    <t>Kondorosi Közös Önkormányzati Hivatal</t>
  </si>
  <si>
    <t>Kondoros Város Önkormányzatának Települési Szolgáltató Intézménye</t>
  </si>
  <si>
    <t>ezer forintban</t>
  </si>
  <si>
    <t>Egészségfejlesztés Kondoros Város Önkormányzatának Települési Szolgáltató Intézményénél</t>
  </si>
  <si>
    <t>TÁMOP-6.1.2-11/1-2012-1294</t>
  </si>
  <si>
    <t>bruttó 9.832.974 Ft</t>
  </si>
  <si>
    <t>2013. szeptember 1.</t>
  </si>
  <si>
    <t>2014. június 30.</t>
  </si>
  <si>
    <t>Dérczy Ferenc Könyvtár és Közművelődési Intézmény</t>
  </si>
  <si>
    <t>Mindösszesen</t>
  </si>
  <si>
    <t>Önkormányzat összesen</t>
  </si>
  <si>
    <t>2014. évi kiadások. Intézményenként, működési és felhalmozási kiadásonként</t>
  </si>
  <si>
    <t>Működési kiadások összesen</t>
  </si>
  <si>
    <t>Felhalmozási kiadások összesen</t>
  </si>
  <si>
    <t>Dérczy Ferenc Könyvtár</t>
  </si>
  <si>
    <t>Függönyvásárlás</t>
  </si>
  <si>
    <t>2 db számítógép beszerzése</t>
  </si>
  <si>
    <t>Szerver</t>
  </si>
  <si>
    <t>Folyékony hulladék</t>
  </si>
  <si>
    <t>KONDI ALAPÍTVÁNY, kezességvállalás 224/2013. (VIII.02.) ingatlan fedezet</t>
  </si>
  <si>
    <t>Köznevelési Intézményfenntartó Társulás</t>
  </si>
  <si>
    <t>Kondorosi Közös Önkormányzati Hivatal támogatása</t>
  </si>
  <si>
    <t>Települési Szolgáltató Intézmény támogatása</t>
  </si>
  <si>
    <t>Dérczy Ferenc Könyvtár támogatása</t>
  </si>
  <si>
    <t>K65</t>
  </si>
  <si>
    <t>Civil pályázat</t>
  </si>
  <si>
    <t>Polgárvédelem támogatása</t>
  </si>
  <si>
    <t>Bursa Hungarica ösztöndíjpályázat</t>
  </si>
  <si>
    <t>Közvilágítás bővítés (077 hrsz.)DÉMÁSZ-nak átadott pe.</t>
  </si>
  <si>
    <t>Közös Önk.Hivatal homlokzat, vizes blokk felújítása</t>
  </si>
  <si>
    <t>Többsincs Óvoda épület felújítása - BM pályázat</t>
  </si>
  <si>
    <t>Egyéb kisértékű tárgyieszköz beszerzés</t>
  </si>
  <si>
    <t>„Testvértelepülési találkozó Kondoroson a Betyár napokon”</t>
  </si>
  <si>
    <t>549377-EFC-1-2013-3-HU-EFC-CM</t>
  </si>
  <si>
    <t>15000 EUR</t>
  </si>
  <si>
    <t>2013. december 9.</t>
  </si>
  <si>
    <t>2014. október 20.</t>
  </si>
  <si>
    <t>III.5.b</t>
  </si>
  <si>
    <t>Gyermekétkeztetés üzem.támogatása</t>
  </si>
  <si>
    <t>16.b</t>
  </si>
  <si>
    <t>Települési önkormáényzatok köznevelési feladatainak egyéb támogatása</t>
  </si>
  <si>
    <t>17.</t>
  </si>
  <si>
    <t xml:space="preserve">lakott külterülethez kapcsolódó feladatok </t>
  </si>
  <si>
    <t>Dréczy Ferenc Egyesített Közművelődési Intézmény</t>
  </si>
  <si>
    <t>Finanszírozásból állami támogatás</t>
  </si>
  <si>
    <t>finanszírozásból önkormányzati támogatás</t>
  </si>
  <si>
    <t>Kisértékű tárgyi eszköz</t>
  </si>
  <si>
    <t>Költségvetési kiadások mindösszesen:</t>
  </si>
  <si>
    <t>Finanszírozási kiadások</t>
  </si>
  <si>
    <t>K9</t>
  </si>
  <si>
    <t>Hosszúlejáratú hitelek törlesztése</t>
  </si>
  <si>
    <t>Hosszúlejáratú hitelek törlesztése összesen:</t>
  </si>
  <si>
    <t>Ebből: Egyéb felhalmozási célú támogatások államháztartáson belülre</t>
  </si>
  <si>
    <t>A működési és felhalmozási célú bevételek és kiadások</t>
  </si>
  <si>
    <t>2014-2015-2016-2017. évi alakulását külön bemutató mérleg</t>
  </si>
  <si>
    <t>2014. évre</t>
  </si>
  <si>
    <t>2015. évre</t>
  </si>
  <si>
    <t>2016.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</si>
  <si>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</si>
  <si>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</si>
  <si>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</si>
  <si>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</si>
  <si>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</si>
  <si>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</si>
  <si>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</si>
  <si>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</si>
  <si>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</si>
  <si>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</si>
  <si>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</si>
  <si>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</si>
  <si>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</si>
  <si>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</si>
  <si>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</si>
  <si>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</si>
  <si>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</si>
  <si>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</si>
  <si>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</si>
  <si>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Felhalmozási kamatfizetés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</si>
  <si>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</si>
  <si>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</si>
  <si>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</si>
  <si>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</si>
  <si>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</si>
  <si>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</si>
  <si>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</si>
  <si>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</si>
  <si>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</si>
  <si>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</si>
  <si>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</si>
  <si>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</si>
  <si>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</si>
  <si>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 xml:space="preserve">2017.évre </t>
  </si>
  <si>
    <t>áprl.</t>
  </si>
  <si>
    <t>okt.</t>
  </si>
  <si>
    <t>BEVÉTELEK</t>
  </si>
  <si>
    <t>10. Bevételek összesen (1-7)</t>
  </si>
  <si>
    <t>KIADÁSOK</t>
  </si>
  <si>
    <t>10. Működési kiadások</t>
  </si>
  <si>
    <t>11. Adósságszolgálat, hitel visszafizetés és kamatfizetési kötelezettség</t>
  </si>
  <si>
    <t>12. Felújítási kiadások</t>
  </si>
  <si>
    <t>13. Fejlesztési kiadások</t>
  </si>
  <si>
    <t>16. Kiadások összesen (10-15)</t>
  </si>
  <si>
    <t>15. Egyenleg (havi záró pénzállomány 9 és 16 különbsége)</t>
  </si>
  <si>
    <t xml:space="preserve">KONDOROS VÁROS ÖNKORMÁNYZAT 2014. ÉVI ELŐIRÁNYZAT FELHASZNÁLÁSI ÜTEMTERVE </t>
  </si>
  <si>
    <t>1. Támogatások államháztartáson belülről</t>
  </si>
  <si>
    <t>2. Közhatalmi bevételek</t>
  </si>
  <si>
    <t>3.Működési bevételek</t>
  </si>
  <si>
    <t>7. Finanszírozási bevételek</t>
  </si>
  <si>
    <t>4. Felhalmozási célú átvett pénzeszközök</t>
  </si>
  <si>
    <t>5. Működési célú  Átvett pénzeszközök</t>
  </si>
  <si>
    <t>Ebből: Tartalék felhasználása</t>
  </si>
  <si>
    <t>Szennyvízberuházás (KEOP-1.2.0/2F/09-2010-0021)</t>
  </si>
  <si>
    <t>Vízvédelmi fejlesztések megvalósítása Gyomaendrőd, Kondoros, Kétsoprony és Kamut településeken (DAOP-5.2.1/A-11-2011-0010)</t>
  </si>
  <si>
    <t>Komplex belvízrendezési program megvalósítása a belterületen és a csatlakozó társulati csatornán I. ütem (DAOP-5.2.1/D-2008-0002)</t>
  </si>
  <si>
    <t>Jelenleg folyamatban van a 10. TSZ módosítás. Mindezek miatt nem kerül feltöltésre a kiadások táblázat.</t>
  </si>
  <si>
    <t xml:space="preserve">Kondoros Város Önkormányzat több évre szóló kötelezettségvállalása </t>
  </si>
  <si>
    <t>adósságkonszolidáció keretében 2014. február 28-ig törlesztésre kerül</t>
  </si>
  <si>
    <t>Kondoros 2028 Kötvény tőke</t>
  </si>
  <si>
    <t>iskola működéséhez hozzájárulás KLIK</t>
  </si>
  <si>
    <t>DAOP-5.2.1/D-2008-0002 pályázat kiadásaira</t>
  </si>
  <si>
    <t>Intézményfinansz. -</t>
  </si>
  <si>
    <t>8. Felhalmozási célú támogatások államháztartáson belülről</t>
  </si>
  <si>
    <t>Önkormányzat adósságának állománya</t>
  </si>
  <si>
    <t>Sorsz.</t>
  </si>
  <si>
    <t>Kötelezettség jogcíme</t>
  </si>
  <si>
    <t>Kötelezettségvállalás éve (szerződés dátuma)</t>
  </si>
  <si>
    <t>Folyósítás</t>
  </si>
  <si>
    <t>Szerződés száma</t>
  </si>
  <si>
    <t>Összes vállalt kötelezettség</t>
  </si>
  <si>
    <t>2013. évi teljesítés</t>
  </si>
  <si>
    <t>Önkormányzati célhitel (Tarcsai út útépítés 1.)</t>
  </si>
  <si>
    <t>3.558</t>
  </si>
  <si>
    <t>4.386</t>
  </si>
  <si>
    <t>Kondoros 2028 Kötvény tőke (242,14 Ft/CHF)</t>
  </si>
  <si>
    <t>HU0000341896</t>
  </si>
  <si>
    <t>adósságkonszolidáció keretében 2014. február 28-ig törlesztésre kerülnek</t>
  </si>
  <si>
    <t>Dérczy Ferenc Könytár és Közművelődési Int.</t>
  </si>
  <si>
    <t>Még fennálló kötelezettség (Következő évek törlesztő részletei és kamatai EFt-ban)</t>
  </si>
  <si>
    <t>200.000 (1.225.190 CHF)</t>
  </si>
  <si>
    <t xml:space="preserve">KONDOROS VÁROS ÖNKORMÁNYZAT 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</si>
</sst>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0\ &quot;Ft&quot;"/>
    <numFmt numFmtId="187" formatCode="#,##0\ _F_t"/>
    <numFmt numFmtId="188" formatCode="#,##0_ ;\-#,##0\ "/>
    <numFmt numFmtId="189" formatCode="&quot;€&quot;#,##0;\-&quot;€&quot;#,##0"/>
    <numFmt numFmtId="190" formatCode="0__"/>
    <numFmt numFmtId="191" formatCode="_-* #,##0.0\ _F_t_-;\-* #,##0.0\ _F_t_-;_-* &quot;-&quot;??\ _F_t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sz val="9"/>
      <name val="Arial"/>
      <family val="2"/>
    </font>
    <font>
      <b/>
      <i/>
      <sz val="12"/>
      <name val="Arial CE"/>
      <family val="2"/>
    </font>
    <font>
      <b/>
      <sz val="13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name val="Arial 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17" borderId="7" applyNumberFormat="0" applyFont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51" fillId="4" borderId="0" applyNumberFormat="0" applyBorder="0" applyAlignment="0" applyProtection="0"/>
    <xf numFmtId="0" fontId="52" fillId="22" borderId="8" applyNumberFormat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" borderId="0" applyNumberFormat="0" applyBorder="0" applyAlignment="0" applyProtection="0"/>
    <xf numFmtId="0" fontId="55" fillId="23" borderId="0" applyNumberFormat="0" applyBorder="0" applyAlignment="0" applyProtection="0"/>
    <xf numFmtId="0" fontId="56" fillId="22" borderId="1" applyNumberFormat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/>
    </xf>
    <xf numFmtId="49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vertical="center" wrapText="1"/>
    </xf>
    <xf numFmtId="3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Continuous"/>
    </xf>
    <xf numFmtId="3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22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86" fontId="0" fillId="0" borderId="10" xfId="0" applyNumberFormat="1" applyBorder="1" applyAlignment="1">
      <alignment/>
    </xf>
    <xf numFmtId="186" fontId="4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wrapText="1"/>
    </xf>
    <xf numFmtId="173" fontId="4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Continuous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3" fontId="27" fillId="0" borderId="10" xfId="0" applyNumberFormat="1" applyFont="1" applyBorder="1" applyAlignment="1">
      <alignment wrapText="1"/>
    </xf>
    <xf numFmtId="0" fontId="4" fillId="22" borderId="1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/>
    </xf>
    <xf numFmtId="187" fontId="0" fillId="0" borderId="10" xfId="0" applyNumberForma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22" borderId="10" xfId="0" applyNumberFormat="1" applyFont="1" applyFill="1" applyBorder="1" applyAlignment="1">
      <alignment horizontal="center"/>
    </xf>
    <xf numFmtId="187" fontId="0" fillId="0" borderId="10" xfId="0" applyNumberFormat="1" applyBorder="1" applyAlignment="1">
      <alignment/>
    </xf>
    <xf numFmtId="187" fontId="4" fillId="22" borderId="10" xfId="0" applyNumberFormat="1" applyFont="1" applyFill="1" applyBorder="1" applyAlignment="1">
      <alignment/>
    </xf>
    <xf numFmtId="187" fontId="0" fillId="0" borderId="11" xfId="0" applyNumberFormat="1" applyFill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/>
    </xf>
    <xf numFmtId="188" fontId="0" fillId="0" borderId="10" xfId="40" applyNumberFormat="1" applyFont="1" applyBorder="1" applyAlignment="1">
      <alignment horizontal="center"/>
    </xf>
    <xf numFmtId="188" fontId="4" fillId="22" borderId="10" xfId="40" applyNumberFormat="1" applyFont="1" applyFill="1" applyBorder="1" applyAlignment="1">
      <alignment horizontal="center"/>
    </xf>
    <xf numFmtId="187" fontId="0" fillId="0" borderId="10" xfId="0" applyNumberFormat="1" applyBorder="1" applyAlignment="1">
      <alignment horizontal="right"/>
    </xf>
    <xf numFmtId="188" fontId="4" fillId="22" borderId="10" xfId="40" applyNumberFormat="1" applyFont="1" applyFill="1" applyBorder="1" applyAlignment="1">
      <alignment/>
    </xf>
    <xf numFmtId="0" fontId="1" fillId="22" borderId="10" xfId="0" applyFont="1" applyFill="1" applyBorder="1" applyAlignment="1">
      <alignment horizontal="left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49" fontId="25" fillId="22" borderId="10" xfId="0" applyNumberFormat="1" applyFont="1" applyFill="1" applyBorder="1" applyAlignment="1">
      <alignment vertical="center"/>
    </xf>
    <xf numFmtId="0" fontId="25" fillId="22" borderId="10" xfId="0" applyFont="1" applyFill="1" applyBorder="1" applyAlignment="1">
      <alignment vertical="center" wrapText="1"/>
    </xf>
    <xf numFmtId="3" fontId="25" fillId="2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/>
    </xf>
    <xf numFmtId="3" fontId="1" fillId="22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3" fontId="28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5" fillId="2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0" fillId="22" borderId="10" xfId="0" applyNumberFormat="1" applyFont="1" applyFill="1" applyBorder="1" applyAlignment="1">
      <alignment/>
    </xf>
    <xf numFmtId="0" fontId="30" fillId="22" borderId="10" xfId="0" applyFont="1" applyFill="1" applyBorder="1" applyAlignment="1">
      <alignment/>
    </xf>
    <xf numFmtId="3" fontId="30" fillId="22" borderId="10" xfId="0" applyNumberFormat="1" applyFont="1" applyFill="1" applyBorder="1" applyAlignment="1">
      <alignment/>
    </xf>
    <xf numFmtId="0" fontId="30" fillId="22" borderId="10" xfId="0" applyFont="1" applyFill="1" applyBorder="1" applyAlignment="1">
      <alignment wrapText="1"/>
    </xf>
    <xf numFmtId="49" fontId="0" fillId="2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wrapText="1"/>
    </xf>
    <xf numFmtId="3" fontId="32" fillId="0" borderId="10" xfId="0" applyNumberFormat="1" applyFont="1" applyBorder="1" applyAlignment="1">
      <alignment wrapText="1"/>
    </xf>
    <xf numFmtId="0" fontId="0" fillId="0" borderId="10" xfId="0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3" fontId="27" fillId="0" borderId="10" xfId="0" applyNumberFormat="1" applyFont="1" applyBorder="1" applyAlignment="1">
      <alignment vertical="center" wrapText="1"/>
    </xf>
    <xf numFmtId="0" fontId="11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3" fontId="0" fillId="0" borderId="12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88" fontId="4" fillId="0" borderId="0" xfId="40" applyNumberFormat="1" applyFont="1" applyFill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0" fontId="19" fillId="0" borderId="10" xfId="0" applyFont="1" applyFill="1" applyBorder="1" applyAlignment="1">
      <alignment vertical="center"/>
    </xf>
    <xf numFmtId="44" fontId="4" fillId="0" borderId="10" xfId="57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30" fillId="22" borderId="10" xfId="0" applyNumberFormat="1" applyFont="1" applyFill="1" applyBorder="1" applyAlignment="1">
      <alignment vertical="center"/>
    </xf>
    <xf numFmtId="0" fontId="30" fillId="22" borderId="10" xfId="0" applyFont="1" applyFill="1" applyBorder="1" applyAlignment="1">
      <alignment vertical="center"/>
    </xf>
    <xf numFmtId="3" fontId="30" fillId="22" borderId="10" xfId="0" applyNumberFormat="1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173" fontId="25" fillId="22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49" fontId="30" fillId="2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22" borderId="12" xfId="0" applyFont="1" applyFill="1" applyBorder="1" applyAlignment="1">
      <alignment vertical="center"/>
    </xf>
    <xf numFmtId="3" fontId="4" fillId="22" borderId="12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 shrinkToFit="1"/>
    </xf>
    <xf numFmtId="3" fontId="4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 shrinkToFit="1"/>
    </xf>
    <xf numFmtId="3" fontId="4" fillId="24" borderId="10" xfId="0" applyNumberFormat="1" applyFont="1" applyFill="1" applyBorder="1" applyAlignment="1">
      <alignment vertical="center"/>
    </xf>
    <xf numFmtId="3" fontId="32" fillId="25" borderId="10" xfId="0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horizontal="centerContinuous" vertical="center"/>
    </xf>
    <xf numFmtId="3" fontId="32" fillId="25" borderId="10" xfId="0" applyNumberFormat="1" applyFont="1" applyFill="1" applyBorder="1" applyAlignment="1">
      <alignment horizontal="right"/>
    </xf>
    <xf numFmtId="3" fontId="30" fillId="25" borderId="10" xfId="0" applyNumberFormat="1" applyFont="1" applyFill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0" fontId="32" fillId="25" borderId="10" xfId="0" applyFont="1" applyFill="1" applyBorder="1" applyAlignment="1">
      <alignment horizontal="left" vertical="center" wrapText="1"/>
    </xf>
    <xf numFmtId="177" fontId="32" fillId="25" borderId="10" xfId="40" applyNumberFormat="1" applyFont="1" applyFill="1" applyBorder="1" applyAlignment="1">
      <alignment horizontal="center"/>
    </xf>
    <xf numFmtId="0" fontId="30" fillId="25" borderId="10" xfId="0" applyFont="1" applyFill="1" applyBorder="1" applyAlignment="1">
      <alignment horizontal="left" vertical="center" wrapText="1"/>
    </xf>
    <xf numFmtId="177" fontId="34" fillId="25" borderId="10" xfId="40" applyNumberFormat="1" applyFont="1" applyFill="1" applyBorder="1" applyAlignment="1">
      <alignment horizontal="center"/>
    </xf>
    <xf numFmtId="3" fontId="34" fillId="25" borderId="10" xfId="0" applyNumberFormat="1" applyFont="1" applyFill="1" applyBorder="1" applyAlignment="1">
      <alignment horizontal="right"/>
    </xf>
    <xf numFmtId="177" fontId="35" fillId="25" borderId="10" xfId="40" applyNumberFormat="1" applyFont="1" applyFill="1" applyBorder="1" applyAlignment="1">
      <alignment horizontal="center"/>
    </xf>
    <xf numFmtId="3" fontId="35" fillId="25" borderId="10" xfId="0" applyNumberFormat="1" applyFont="1" applyFill="1" applyBorder="1" applyAlignment="1">
      <alignment horizontal="right"/>
    </xf>
    <xf numFmtId="0" fontId="32" fillId="2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/>
    </xf>
    <xf numFmtId="3" fontId="4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173" fontId="4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/>
    </xf>
    <xf numFmtId="173" fontId="0" fillId="22" borderId="10" xfId="0" applyNumberFormat="1" applyFill="1" applyBorder="1" applyAlignment="1">
      <alignment/>
    </xf>
    <xf numFmtId="3" fontId="0" fillId="22" borderId="10" xfId="0" applyNumberFormat="1" applyFill="1" applyBorder="1" applyAlignment="1">
      <alignment/>
    </xf>
    <xf numFmtId="0" fontId="4" fillId="22" borderId="12" xfId="0" applyFont="1" applyFill="1" applyBorder="1" applyAlignment="1">
      <alignment vertical="center" shrinkToFit="1"/>
    </xf>
    <xf numFmtId="0" fontId="4" fillId="22" borderId="10" xfId="0" applyFont="1" applyFill="1" applyBorder="1" applyAlignment="1">
      <alignment vertical="center" wrapText="1" shrinkToFit="1"/>
    </xf>
    <xf numFmtId="173" fontId="0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horizontal="left" wrapText="1"/>
    </xf>
    <xf numFmtId="0" fontId="4" fillId="2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187" fontId="0" fillId="0" borderId="0" xfId="0" applyNumberFormat="1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  <xf numFmtId="2" fontId="4" fillId="22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/>
    </xf>
    <xf numFmtId="3" fontId="13" fillId="22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2" borderId="10" xfId="0" applyFont="1" applyFill="1" applyBorder="1" applyAlignment="1">
      <alignment vertical="center" wrapText="1"/>
    </xf>
    <xf numFmtId="2" fontId="4" fillId="22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4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vertical="center"/>
    </xf>
    <xf numFmtId="177" fontId="4" fillId="22" borderId="10" xfId="4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3" fontId="4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22" borderId="10" xfId="0" applyFont="1" applyFill="1" applyBorder="1" applyAlignment="1">
      <alignment horizontal="centerContinuous"/>
    </xf>
    <xf numFmtId="0" fontId="11" fillId="22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 wrapText="1"/>
    </xf>
    <xf numFmtId="0" fontId="0" fillId="22" borderId="10" xfId="0" applyFill="1" applyBorder="1" applyAlignment="1">
      <alignment horizontal="centerContinuous"/>
    </xf>
    <xf numFmtId="0" fontId="11" fillId="22" borderId="10" xfId="0" applyFont="1" applyFill="1" applyBorder="1" applyAlignment="1">
      <alignment/>
    </xf>
    <xf numFmtId="0" fontId="11" fillId="22" borderId="10" xfId="0" applyFont="1" applyFill="1" applyBorder="1" applyAlignment="1">
      <alignment horizontal="centerContinuous" vertical="center" wrapText="1"/>
    </xf>
    <xf numFmtId="0" fontId="11" fillId="22" borderId="10" xfId="0" applyFont="1" applyFill="1" applyBorder="1" applyAlignment="1">
      <alignment vertical="center" wrapText="1"/>
    </xf>
    <xf numFmtId="3" fontId="11" fillId="22" borderId="1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4" fillId="22" borderId="10" xfId="0" applyFont="1" applyFill="1" applyBorder="1" applyAlignment="1">
      <alignment vertical="center"/>
    </xf>
    <xf numFmtId="0" fontId="15" fillId="22" borderId="10" xfId="0" applyFont="1" applyFill="1" applyBorder="1" applyAlignment="1">
      <alignment horizontal="center" vertical="center" wrapText="1"/>
    </xf>
    <xf numFmtId="3" fontId="15" fillId="22" borderId="10" xfId="0" applyNumberFormat="1" applyFont="1" applyFill="1" applyBorder="1" applyAlignment="1">
      <alignment horizontal="center" vertical="center" wrapText="1"/>
    </xf>
    <xf numFmtId="0" fontId="15" fillId="22" borderId="10" xfId="0" applyFont="1" applyFill="1" applyBorder="1" applyAlignment="1">
      <alignment vertical="center" wrapText="1"/>
    </xf>
    <xf numFmtId="0" fontId="18" fillId="22" borderId="10" xfId="0" applyNumberFormat="1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vertical="center"/>
    </xf>
    <xf numFmtId="3" fontId="8" fillId="22" borderId="10" xfId="0" applyNumberFormat="1" applyFont="1" applyFill="1" applyBorder="1" applyAlignment="1">
      <alignment vertical="center" wrapText="1"/>
    </xf>
    <xf numFmtId="3" fontId="5" fillId="22" borderId="10" xfId="0" applyNumberFormat="1" applyFont="1" applyFill="1" applyBorder="1" applyAlignment="1">
      <alignment vertical="center" wrapText="1"/>
    </xf>
    <xf numFmtId="3" fontId="4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Continuous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Continuous" vertical="center"/>
    </xf>
    <xf numFmtId="3" fontId="32" fillId="0" borderId="10" xfId="0" applyNumberFormat="1" applyFont="1" applyBorder="1" applyAlignment="1">
      <alignment horizontal="center" vertical="center"/>
    </xf>
    <xf numFmtId="0" fontId="32" fillId="25" borderId="10" xfId="0" applyNumberFormat="1" applyFont="1" applyFill="1" applyBorder="1" applyAlignment="1" quotePrefix="1">
      <alignment horizontal="center" vertical="center"/>
    </xf>
    <xf numFmtId="0" fontId="30" fillId="25" borderId="10" xfId="0" applyNumberFormat="1" applyFont="1" applyFill="1" applyBorder="1" applyAlignment="1" quotePrefix="1">
      <alignment horizontal="center" vertical="center"/>
    </xf>
    <xf numFmtId="49" fontId="32" fillId="0" borderId="10" xfId="0" applyNumberFormat="1" applyFont="1" applyBorder="1" applyAlignment="1" quotePrefix="1">
      <alignment horizontal="centerContinuous" vertical="center"/>
    </xf>
    <xf numFmtId="177" fontId="30" fillId="25" borderId="10" xfId="40" applyNumberFormat="1" applyFont="1" applyFill="1" applyBorder="1" applyAlignment="1">
      <alignment horizontal="right"/>
    </xf>
    <xf numFmtId="177" fontId="35" fillId="25" borderId="10" xfId="40" applyNumberFormat="1" applyFont="1" applyFill="1" applyBorder="1" applyAlignment="1">
      <alignment/>
    </xf>
    <xf numFmtId="177" fontId="30" fillId="25" borderId="10" xfId="4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3" fontId="4" fillId="9" borderId="10" xfId="0" applyNumberFormat="1" applyFont="1" applyFill="1" applyBorder="1" applyAlignment="1">
      <alignment vertical="center"/>
    </xf>
    <xf numFmtId="0" fontId="0" fillId="22" borderId="15" xfId="0" applyFont="1" applyFill="1" applyBorder="1" applyAlignment="1">
      <alignment/>
    </xf>
    <xf numFmtId="0" fontId="0" fillId="22" borderId="13" xfId="0" applyFont="1" applyFill="1" applyBorder="1" applyAlignment="1">
      <alignment vertical="center" wrapText="1"/>
    </xf>
    <xf numFmtId="3" fontId="0" fillId="22" borderId="10" xfId="0" applyNumberFormat="1" applyFill="1" applyBorder="1" applyAlignment="1">
      <alignment vertical="center"/>
    </xf>
    <xf numFmtId="3" fontId="0" fillId="22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0" fillId="2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2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17" xfId="0" applyFont="1" applyBorder="1" applyAlignment="1">
      <alignment horizontal="center"/>
    </xf>
    <xf numFmtId="0" fontId="4" fillId="22" borderId="15" xfId="0" applyFont="1" applyFill="1" applyBorder="1" applyAlignment="1">
      <alignment horizontal="center" vertical="center" wrapText="1" shrinkToFit="1"/>
    </xf>
    <xf numFmtId="0" fontId="4" fillId="22" borderId="16" xfId="0" applyFont="1" applyFill="1" applyBorder="1" applyAlignment="1">
      <alignment horizontal="center" vertical="center" wrapText="1" shrinkToFit="1"/>
    </xf>
    <xf numFmtId="0" fontId="4" fillId="22" borderId="1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22" borderId="15" xfId="0" applyFont="1" applyFill="1" applyBorder="1" applyAlignment="1">
      <alignment horizontal="center" wrapText="1"/>
    </xf>
    <xf numFmtId="0" fontId="4" fillId="22" borderId="16" xfId="0" applyFont="1" applyFill="1" applyBorder="1" applyAlignment="1">
      <alignment horizontal="center" wrapText="1"/>
    </xf>
    <xf numFmtId="0" fontId="4" fillId="22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4" fillId="22" borderId="15" xfId="0" applyFont="1" applyFill="1" applyBorder="1" applyAlignment="1">
      <alignment horizontal="left" vertical="center"/>
    </xf>
    <xf numFmtId="0" fontId="4" fillId="22" borderId="16" xfId="0" applyFont="1" applyFill="1" applyBorder="1" applyAlignment="1">
      <alignment horizontal="left" vertical="center"/>
    </xf>
    <xf numFmtId="0" fontId="4" fillId="22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14" fontId="12" fillId="0" borderId="15" xfId="0" applyNumberFormat="1" applyFont="1" applyBorder="1" applyAlignment="1">
      <alignment horizontal="right" wrapText="1"/>
    </xf>
    <xf numFmtId="14" fontId="12" fillId="0" borderId="16" xfId="0" applyNumberFormat="1" applyFont="1" applyBorder="1" applyAlignment="1">
      <alignment horizontal="right" wrapText="1"/>
    </xf>
    <xf numFmtId="14" fontId="12" fillId="0" borderId="13" xfId="0" applyNumberFormat="1" applyFont="1" applyBorder="1" applyAlignment="1">
      <alignment horizontal="right" wrapText="1"/>
    </xf>
    <xf numFmtId="14" fontId="0" fillId="0" borderId="15" xfId="0" applyNumberFormat="1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87" fontId="4" fillId="22" borderId="15" xfId="0" applyNumberFormat="1" applyFont="1" applyFill="1" applyBorder="1" applyAlignment="1">
      <alignment horizontal="center"/>
    </xf>
    <xf numFmtId="187" fontId="4" fillId="22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0" fillId="0" borderId="15" xfId="0" applyNumberFormat="1" applyFont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4" fontId="0" fillId="0" borderId="22" xfId="0" applyNumberFormat="1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14" fontId="0" fillId="0" borderId="23" xfId="0" applyNumberFormat="1" applyFont="1" applyBorder="1" applyAlignment="1">
      <alignment horizontal="left"/>
    </xf>
    <xf numFmtId="0" fontId="12" fillId="0" borderId="10" xfId="0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0" fontId="12" fillId="0" borderId="10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4" fillId="2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5" fillId="22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2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9" borderId="15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33" fillId="25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6" fillId="25" borderId="10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135619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3">
      <selection activeCell="B27" sqref="B27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</cols>
  <sheetData>
    <row r="1" spans="2:6" s="3" customFormat="1" ht="15.75">
      <c r="B1" s="341" t="s">
        <v>127</v>
      </c>
      <c r="C1" s="341"/>
      <c r="D1" s="341"/>
      <c r="E1" s="341"/>
      <c r="F1" s="341"/>
    </row>
    <row r="2" spans="2:6" s="3" customFormat="1" ht="21.75" customHeight="1">
      <c r="B2" s="350" t="s">
        <v>145</v>
      </c>
      <c r="C2" s="350"/>
      <c r="D2" s="350"/>
      <c r="E2" s="350"/>
      <c r="F2" s="350"/>
    </row>
    <row r="3" spans="1:6" s="3" customFormat="1" ht="12.75" customHeight="1">
      <c r="A3" s="337" t="s">
        <v>146</v>
      </c>
      <c r="B3" s="172" t="s">
        <v>101</v>
      </c>
      <c r="C3" s="338" t="s">
        <v>152</v>
      </c>
      <c r="D3" s="339"/>
      <c r="E3" s="339"/>
      <c r="F3" s="340"/>
    </row>
    <row r="4" spans="1:6" s="18" customFormat="1" ht="51.75" customHeight="1">
      <c r="A4" s="337"/>
      <c r="B4" s="367" t="s">
        <v>102</v>
      </c>
      <c r="C4" s="93" t="s">
        <v>103</v>
      </c>
      <c r="D4" s="93" t="s">
        <v>147</v>
      </c>
      <c r="E4" s="93" t="s">
        <v>148</v>
      </c>
      <c r="F4" s="173" t="s">
        <v>104</v>
      </c>
    </row>
    <row r="5" spans="1:6" ht="12.75">
      <c r="A5" s="337"/>
      <c r="B5" s="368"/>
      <c r="C5" s="72" t="s">
        <v>105</v>
      </c>
      <c r="D5" s="72" t="s">
        <v>105</v>
      </c>
      <c r="E5" s="72" t="s">
        <v>106</v>
      </c>
      <c r="F5" s="172" t="s">
        <v>106</v>
      </c>
    </row>
    <row r="6" spans="1:7" s="64" customFormat="1" ht="12.75">
      <c r="A6" s="72" t="s">
        <v>117</v>
      </c>
      <c r="B6" s="73" t="s">
        <v>136</v>
      </c>
      <c r="C6" s="74">
        <v>4</v>
      </c>
      <c r="D6" s="74">
        <v>2</v>
      </c>
      <c r="E6" s="74">
        <v>0</v>
      </c>
      <c r="F6" s="40">
        <f aca="true" t="shared" si="0" ref="F6:F11">SUM(C6:E6)</f>
        <v>6</v>
      </c>
      <c r="G6" s="42"/>
    </row>
    <row r="7" spans="1:7" ht="20.25" customHeight="1">
      <c r="A7" s="72" t="s">
        <v>118</v>
      </c>
      <c r="B7" s="73" t="s">
        <v>357</v>
      </c>
      <c r="C7" s="75">
        <v>26</v>
      </c>
      <c r="D7" s="75">
        <v>0</v>
      </c>
      <c r="E7" s="75">
        <v>1</v>
      </c>
      <c r="F7" s="40">
        <f t="shared" si="0"/>
        <v>27</v>
      </c>
      <c r="G7" s="43"/>
    </row>
    <row r="8" spans="1:7" ht="20.25" customHeight="1">
      <c r="A8" s="77" t="s">
        <v>98</v>
      </c>
      <c r="B8" s="73" t="s">
        <v>125</v>
      </c>
      <c r="C8" s="75">
        <v>168</v>
      </c>
      <c r="D8" s="75"/>
      <c r="E8" s="75"/>
      <c r="F8" s="40">
        <f>SUM(C8:E8)</f>
        <v>168</v>
      </c>
      <c r="G8" s="43"/>
    </row>
    <row r="9" spans="1:7" ht="20.25" customHeight="1">
      <c r="A9" s="72" t="s">
        <v>123</v>
      </c>
      <c r="B9" s="73" t="s">
        <v>149</v>
      </c>
      <c r="C9" s="75">
        <v>35</v>
      </c>
      <c r="D9" s="75">
        <v>0</v>
      </c>
      <c r="E9" s="75">
        <v>0</v>
      </c>
      <c r="F9" s="40">
        <f t="shared" si="0"/>
        <v>35</v>
      </c>
      <c r="G9" s="43"/>
    </row>
    <row r="10" spans="1:7" ht="18.75" customHeight="1">
      <c r="A10" s="72" t="s">
        <v>150</v>
      </c>
      <c r="B10" s="73" t="s">
        <v>151</v>
      </c>
      <c r="C10" s="75">
        <v>3</v>
      </c>
      <c r="D10" s="76">
        <v>0</v>
      </c>
      <c r="E10" s="76">
        <v>0</v>
      </c>
      <c r="F10" s="40">
        <f t="shared" si="0"/>
        <v>3</v>
      </c>
      <c r="G10" s="43"/>
    </row>
    <row r="11" spans="1:7" s="3" customFormat="1" ht="22.5" customHeight="1">
      <c r="A11" s="366" t="s">
        <v>107</v>
      </c>
      <c r="B11" s="366"/>
      <c r="C11" s="40">
        <f>SUM(C6:C10)</f>
        <v>236</v>
      </c>
      <c r="D11" s="40">
        <f>SUM(D6:D10)</f>
        <v>2</v>
      </c>
      <c r="E11" s="40">
        <f>SUM(E6:E10)</f>
        <v>1</v>
      </c>
      <c r="F11" s="40">
        <f t="shared" si="0"/>
        <v>239</v>
      </c>
      <c r="G11" s="71"/>
    </row>
    <row r="12" spans="3:7" ht="12.75">
      <c r="C12" s="43"/>
      <c r="D12" s="43"/>
      <c r="E12" s="43"/>
      <c r="F12" s="43"/>
      <c r="G12" s="43"/>
    </row>
  </sheetData>
  <sheetProtection/>
  <mergeCells count="6">
    <mergeCell ref="A11:B11"/>
    <mergeCell ref="C3:F3"/>
    <mergeCell ref="B1:F1"/>
    <mergeCell ref="B2:F2"/>
    <mergeCell ref="A3:A5"/>
    <mergeCell ref="B4:B5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 alignWithMargins="0">
    <oddHeader>&amp;L6. melléklet a 4/2014. (III.01.) önk.rendelethez, fő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96">
      <selection activeCell="A174" sqref="A174:G176"/>
    </sheetView>
  </sheetViews>
  <sheetFormatPr defaultColWidth="9.140625" defaultRowHeight="12.75"/>
  <cols>
    <col min="3" max="3" width="10.8515625" style="0" customWidth="1"/>
    <col min="4" max="4" width="13.710937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1.421875" style="0" bestFit="1" customWidth="1"/>
  </cols>
  <sheetData>
    <row r="1" spans="1:7" ht="15.75" customHeight="1">
      <c r="A1" s="357" t="s">
        <v>282</v>
      </c>
      <c r="B1" s="357"/>
      <c r="C1" s="357"/>
      <c r="D1" s="357"/>
      <c r="E1" s="357"/>
      <c r="F1" s="357"/>
      <c r="G1" s="357"/>
    </row>
    <row r="2" spans="1:7" ht="12.75" customHeight="1">
      <c r="A2" s="357"/>
      <c r="B2" s="357"/>
      <c r="C2" s="357"/>
      <c r="D2" s="357"/>
      <c r="E2" s="357"/>
      <c r="F2" s="357"/>
      <c r="G2" s="357"/>
    </row>
    <row r="3" spans="1:7" ht="12.75" customHeight="1">
      <c r="A3" s="357"/>
      <c r="B3" s="357"/>
      <c r="C3" s="357"/>
      <c r="D3" s="357"/>
      <c r="E3" s="357"/>
      <c r="F3" s="357"/>
      <c r="G3" s="357"/>
    </row>
    <row r="4" spans="1:7" ht="12.75">
      <c r="A4" s="370" t="s">
        <v>283</v>
      </c>
      <c r="B4" s="371"/>
      <c r="C4" s="371"/>
      <c r="D4" s="371"/>
      <c r="E4" s="371"/>
      <c r="F4" s="371"/>
      <c r="G4" s="371"/>
    </row>
    <row r="5" spans="1:7" ht="12.75">
      <c r="A5" s="370" t="s">
        <v>284</v>
      </c>
      <c r="B5" s="371"/>
      <c r="C5" s="371"/>
      <c r="D5" s="371"/>
      <c r="E5" s="371"/>
      <c r="F5" s="371"/>
      <c r="G5" s="371"/>
    </row>
    <row r="6" spans="1:7" ht="39.75" customHeight="1">
      <c r="A6" s="382" t="s">
        <v>285</v>
      </c>
      <c r="B6" s="383"/>
      <c r="C6" s="384"/>
      <c r="D6" s="374" t="s">
        <v>306</v>
      </c>
      <c r="E6" s="375"/>
      <c r="F6" s="375"/>
      <c r="G6" s="376"/>
    </row>
    <row r="7" spans="1:7" ht="12.75">
      <c r="A7" s="372" t="s">
        <v>286</v>
      </c>
      <c r="B7" s="372"/>
      <c r="C7" s="372"/>
      <c r="D7" s="373" t="s">
        <v>243</v>
      </c>
      <c r="E7" s="373"/>
      <c r="F7" s="373"/>
      <c r="G7" s="373"/>
    </row>
    <row r="8" spans="1:7" ht="12.75">
      <c r="A8" s="377" t="s">
        <v>287</v>
      </c>
      <c r="B8" s="377"/>
      <c r="C8" s="377"/>
      <c r="D8" s="389" t="s">
        <v>307</v>
      </c>
      <c r="E8" s="390"/>
      <c r="F8" s="390"/>
      <c r="G8" s="391"/>
    </row>
    <row r="9" spans="1:7" ht="12.75">
      <c r="A9" s="378" t="s">
        <v>288</v>
      </c>
      <c r="B9" s="379"/>
      <c r="C9" s="380"/>
      <c r="D9" s="381" t="s">
        <v>308</v>
      </c>
      <c r="E9" s="379"/>
      <c r="F9" s="379"/>
      <c r="G9" s="380"/>
    </row>
    <row r="10" spans="1:7" ht="12.75">
      <c r="A10" s="378" t="s">
        <v>289</v>
      </c>
      <c r="B10" s="379"/>
      <c r="C10" s="380"/>
      <c r="D10" s="381" t="s">
        <v>309</v>
      </c>
      <c r="E10" s="379"/>
      <c r="F10" s="379"/>
      <c r="G10" s="380"/>
    </row>
    <row r="11" spans="1:7" ht="12.75">
      <c r="A11" s="393"/>
      <c r="B11" s="393"/>
      <c r="C11" s="393"/>
      <c r="D11" s="393"/>
      <c r="E11" s="393"/>
      <c r="F11" s="393"/>
      <c r="G11" s="393"/>
    </row>
    <row r="12" spans="1:7" ht="12.75">
      <c r="A12" s="392" t="s">
        <v>290</v>
      </c>
      <c r="B12" s="392"/>
      <c r="C12" s="392"/>
      <c r="D12" s="121" t="s">
        <v>291</v>
      </c>
      <c r="E12" s="121" t="s">
        <v>292</v>
      </c>
      <c r="F12" s="121" t="s">
        <v>293</v>
      </c>
      <c r="G12" s="121" t="s">
        <v>237</v>
      </c>
    </row>
    <row r="13" spans="1:7" ht="12.75">
      <c r="A13" s="377" t="s">
        <v>294</v>
      </c>
      <c r="B13" s="377"/>
      <c r="C13" s="377"/>
      <c r="D13" s="124">
        <v>0</v>
      </c>
      <c r="E13" s="124">
        <v>0</v>
      </c>
      <c r="F13" s="124">
        <v>0</v>
      </c>
      <c r="G13" s="125">
        <f>SUM(D13:F13)</f>
        <v>0</v>
      </c>
    </row>
    <row r="14" spans="1:7" ht="12.75">
      <c r="A14" s="377" t="s">
        <v>295</v>
      </c>
      <c r="B14" s="377"/>
      <c r="C14" s="377"/>
      <c r="D14" s="124">
        <v>75138</v>
      </c>
      <c r="E14" s="124">
        <v>110074</v>
      </c>
      <c r="F14" s="124">
        <v>0</v>
      </c>
      <c r="G14" s="125">
        <f>SUM(D14:F14)</f>
        <v>185212</v>
      </c>
    </row>
    <row r="15" spans="1:7" ht="12.75">
      <c r="A15" s="377" t="s">
        <v>296</v>
      </c>
      <c r="B15" s="377"/>
      <c r="C15" s="377"/>
      <c r="D15" s="124">
        <v>425785</v>
      </c>
      <c r="E15" s="124">
        <v>623752</v>
      </c>
      <c r="F15" s="124">
        <v>0</v>
      </c>
      <c r="G15" s="125">
        <f>SUM(D15:F15)</f>
        <v>1049537</v>
      </c>
    </row>
    <row r="16" spans="1:7" ht="12.75">
      <c r="A16" s="377" t="s">
        <v>297</v>
      </c>
      <c r="B16" s="377"/>
      <c r="C16" s="377"/>
      <c r="D16" s="124">
        <v>0</v>
      </c>
      <c r="E16" s="124">
        <v>0</v>
      </c>
      <c r="F16" s="124">
        <v>0</v>
      </c>
      <c r="G16" s="125">
        <f>SUM(D16:F16)</f>
        <v>0</v>
      </c>
    </row>
    <row r="17" spans="1:7" ht="12.75">
      <c r="A17" s="377" t="s">
        <v>310</v>
      </c>
      <c r="B17" s="377"/>
      <c r="C17" s="377"/>
      <c r="D17" s="124">
        <v>88398</v>
      </c>
      <c r="E17" s="124">
        <v>131174</v>
      </c>
      <c r="F17" s="124">
        <v>0</v>
      </c>
      <c r="G17" s="125">
        <f>SUM(D17:F17)</f>
        <v>219572</v>
      </c>
    </row>
    <row r="18" spans="1:7" ht="12.75">
      <c r="A18" s="393"/>
      <c r="B18" s="393"/>
      <c r="C18" s="393"/>
      <c r="D18" s="1"/>
      <c r="E18" s="1"/>
      <c r="F18" s="1"/>
      <c r="G18" s="65"/>
    </row>
    <row r="19" spans="1:7" ht="12.75">
      <c r="A19" s="392" t="s">
        <v>299</v>
      </c>
      <c r="B19" s="392"/>
      <c r="C19" s="392"/>
      <c r="D19" s="126">
        <f>SUM(D13:D18)</f>
        <v>589321</v>
      </c>
      <c r="E19" s="126">
        <f>SUM(E13:E18)</f>
        <v>865000</v>
      </c>
      <c r="F19" s="126">
        <f>SUM(F13:F18)</f>
        <v>0</v>
      </c>
      <c r="G19" s="126">
        <f>SUM(G13:G18)</f>
        <v>1454321</v>
      </c>
    </row>
    <row r="20" spans="1:7" ht="12.75">
      <c r="A20" s="394"/>
      <c r="B20" s="395"/>
      <c r="C20" s="396"/>
      <c r="D20" s="1"/>
      <c r="E20" s="1"/>
      <c r="F20" s="1"/>
      <c r="G20" s="1"/>
    </row>
    <row r="21" spans="1:9" ht="12.75">
      <c r="A21" s="392" t="s">
        <v>300</v>
      </c>
      <c r="B21" s="392"/>
      <c r="C21" s="392"/>
      <c r="D21" s="121" t="s">
        <v>291</v>
      </c>
      <c r="E21" s="121" t="s">
        <v>292</v>
      </c>
      <c r="F21" s="121" t="s">
        <v>293</v>
      </c>
      <c r="G21" s="121" t="s">
        <v>237</v>
      </c>
      <c r="I21" s="43"/>
    </row>
    <row r="22" spans="1:9" ht="12.75">
      <c r="A22" s="377" t="s">
        <v>301</v>
      </c>
      <c r="B22" s="377"/>
      <c r="C22" s="377"/>
      <c r="D22" s="124">
        <v>0</v>
      </c>
      <c r="E22" s="124">
        <v>0</v>
      </c>
      <c r="F22" s="124">
        <v>0</v>
      </c>
      <c r="G22" s="125">
        <f>SUM(D22:F22)</f>
        <v>0</v>
      </c>
      <c r="H22" s="129"/>
      <c r="I22" s="43"/>
    </row>
    <row r="23" spans="1:9" ht="12.75">
      <c r="A23" s="377" t="s">
        <v>302</v>
      </c>
      <c r="B23" s="377"/>
      <c r="C23" s="377"/>
      <c r="D23" s="124">
        <v>530266</v>
      </c>
      <c r="E23" s="124">
        <v>835074</v>
      </c>
      <c r="F23" s="124">
        <v>0</v>
      </c>
      <c r="G23" s="125">
        <f>SUM(D23:F23)</f>
        <v>1365340</v>
      </c>
      <c r="I23" s="43"/>
    </row>
    <row r="24" spans="1:7" ht="12.75">
      <c r="A24" s="377" t="s">
        <v>303</v>
      </c>
      <c r="B24" s="377"/>
      <c r="C24" s="377"/>
      <c r="D24" s="124">
        <v>59055</v>
      </c>
      <c r="E24" s="124">
        <v>29926</v>
      </c>
      <c r="F24" s="124">
        <v>0</v>
      </c>
      <c r="G24" s="125">
        <f>SUM(D24:F24)</f>
        <v>88981</v>
      </c>
    </row>
    <row r="25" spans="1:7" ht="12.75">
      <c r="A25" s="377" t="s">
        <v>304</v>
      </c>
      <c r="B25" s="377"/>
      <c r="C25" s="377"/>
      <c r="D25" s="124">
        <v>0</v>
      </c>
      <c r="E25" s="124">
        <v>0</v>
      </c>
      <c r="F25" s="124">
        <v>0</v>
      </c>
      <c r="G25" s="125">
        <f>SUM(D25:F25)</f>
        <v>0</v>
      </c>
    </row>
    <row r="26" spans="1:7" ht="12.75">
      <c r="A26" s="394"/>
      <c r="B26" s="395"/>
      <c r="C26" s="396"/>
      <c r="D26" s="127"/>
      <c r="E26" s="127"/>
      <c r="F26" s="127"/>
      <c r="G26" s="125"/>
    </row>
    <row r="27" spans="1:8" ht="12.75">
      <c r="A27" s="392" t="s">
        <v>305</v>
      </c>
      <c r="B27" s="392"/>
      <c r="C27" s="392"/>
      <c r="D27" s="128">
        <f>SUM(D22:D25)</f>
        <v>589321</v>
      </c>
      <c r="E27" s="128">
        <f>SUM(E22:E25)</f>
        <v>865000</v>
      </c>
      <c r="F27" s="128">
        <f>SUM(F22:F25)</f>
        <v>0</v>
      </c>
      <c r="G27" s="126">
        <f>SUM(G22:G25)</f>
        <v>1454321</v>
      </c>
      <c r="H27" s="130"/>
    </row>
    <row r="28" spans="1:8" s="64" customFormat="1" ht="12.75">
      <c r="A28" s="338"/>
      <c r="B28" s="339"/>
      <c r="C28" s="339"/>
      <c r="D28" s="339"/>
      <c r="E28" s="339"/>
      <c r="F28" s="339"/>
      <c r="G28" s="340"/>
      <c r="H28" s="262"/>
    </row>
    <row r="29" spans="1:7" ht="27" customHeight="1">
      <c r="A29" s="382" t="s">
        <v>285</v>
      </c>
      <c r="B29" s="383"/>
      <c r="C29" s="384"/>
      <c r="D29" s="374" t="s">
        <v>311</v>
      </c>
      <c r="E29" s="375"/>
      <c r="F29" s="375"/>
      <c r="G29" s="376"/>
    </row>
    <row r="30" spans="1:7" ht="12.75">
      <c r="A30" s="372" t="s">
        <v>286</v>
      </c>
      <c r="B30" s="372"/>
      <c r="C30" s="372"/>
      <c r="D30" s="373" t="s">
        <v>312</v>
      </c>
      <c r="E30" s="373"/>
      <c r="F30" s="373"/>
      <c r="G30" s="373"/>
    </row>
    <row r="31" spans="1:7" ht="12.75">
      <c r="A31" s="388" t="s">
        <v>287</v>
      </c>
      <c r="B31" s="388"/>
      <c r="C31" s="388"/>
      <c r="D31" s="389" t="s">
        <v>313</v>
      </c>
      <c r="E31" s="390"/>
      <c r="F31" s="390"/>
      <c r="G31" s="391"/>
    </row>
    <row r="32" spans="1:7" ht="12.75">
      <c r="A32" s="385" t="s">
        <v>288</v>
      </c>
      <c r="B32" s="386"/>
      <c r="C32" s="387"/>
      <c r="D32" s="400" t="s">
        <v>314</v>
      </c>
      <c r="E32" s="386"/>
      <c r="F32" s="386"/>
      <c r="G32" s="387"/>
    </row>
    <row r="33" spans="1:7" ht="12.75">
      <c r="A33" s="385" t="s">
        <v>289</v>
      </c>
      <c r="B33" s="386"/>
      <c r="C33" s="387"/>
      <c r="D33" s="400" t="s">
        <v>315</v>
      </c>
      <c r="E33" s="386"/>
      <c r="F33" s="386"/>
      <c r="G33" s="387"/>
    </row>
    <row r="34" spans="1:7" ht="12.75" customHeight="1">
      <c r="A34" s="411" t="s">
        <v>316</v>
      </c>
      <c r="B34" s="412"/>
      <c r="C34" s="413"/>
      <c r="D34" s="397" t="s">
        <v>282</v>
      </c>
      <c r="E34" s="398"/>
      <c r="F34" s="398"/>
      <c r="G34" s="399"/>
    </row>
    <row r="35" spans="1:7" ht="12.75" customHeight="1">
      <c r="A35" s="414"/>
      <c r="B35" s="415"/>
      <c r="C35" s="416"/>
      <c r="D35" s="397" t="s">
        <v>317</v>
      </c>
      <c r="E35" s="398"/>
      <c r="F35" s="398"/>
      <c r="G35" s="399"/>
    </row>
    <row r="36" spans="1:7" ht="12.75" customHeight="1">
      <c r="A36" s="414"/>
      <c r="B36" s="415"/>
      <c r="C36" s="416"/>
      <c r="D36" s="397" t="s">
        <v>318</v>
      </c>
      <c r="E36" s="398"/>
      <c r="F36" s="398"/>
      <c r="G36" s="399"/>
    </row>
    <row r="37" spans="1:7" ht="12.75" customHeight="1">
      <c r="A37" s="417"/>
      <c r="B37" s="418"/>
      <c r="C37" s="419"/>
      <c r="D37" s="397" t="s">
        <v>319</v>
      </c>
      <c r="E37" s="398"/>
      <c r="F37" s="398"/>
      <c r="G37" s="399"/>
    </row>
    <row r="38" spans="1:7" ht="12.75">
      <c r="A38" s="385" t="s">
        <v>320</v>
      </c>
      <c r="B38" s="386"/>
      <c r="C38" s="387"/>
      <c r="D38" s="400" t="s">
        <v>282</v>
      </c>
      <c r="E38" s="401"/>
      <c r="F38" s="401"/>
      <c r="G38" s="402"/>
    </row>
    <row r="39" spans="1:7" ht="12.75">
      <c r="A39" s="405"/>
      <c r="B39" s="405"/>
      <c r="C39" s="405"/>
      <c r="D39" s="405"/>
      <c r="E39" s="405"/>
      <c r="F39" s="405"/>
      <c r="G39" s="405"/>
    </row>
    <row r="40" spans="1:7" ht="12.75">
      <c r="A40" s="392" t="s">
        <v>290</v>
      </c>
      <c r="B40" s="392"/>
      <c r="C40" s="392"/>
      <c r="D40" s="121" t="s">
        <v>291</v>
      </c>
      <c r="E40" s="121" t="s">
        <v>292</v>
      </c>
      <c r="F40" s="121" t="s">
        <v>293</v>
      </c>
      <c r="G40" s="121" t="s">
        <v>237</v>
      </c>
    </row>
    <row r="41" spans="1:7" ht="12.75">
      <c r="A41" s="388" t="s">
        <v>321</v>
      </c>
      <c r="B41" s="388"/>
      <c r="C41" s="388"/>
      <c r="D41" s="131">
        <v>5535</v>
      </c>
      <c r="E41" s="131">
        <v>5311</v>
      </c>
      <c r="F41" s="131">
        <v>0</v>
      </c>
      <c r="G41" s="125">
        <f>SUM(D41:F41)</f>
        <v>10846</v>
      </c>
    </row>
    <row r="42" spans="1:7" ht="27" customHeight="1">
      <c r="A42" s="408" t="s">
        <v>322</v>
      </c>
      <c r="B42" s="409"/>
      <c r="C42" s="410"/>
      <c r="D42" s="406">
        <v>7050</v>
      </c>
      <c r="E42" s="407"/>
      <c r="F42" s="131">
        <v>0</v>
      </c>
      <c r="G42" s="125">
        <f aca="true" t="shared" si="0" ref="G42:G47">SUM(D42:F42)</f>
        <v>7050</v>
      </c>
    </row>
    <row r="43" spans="1:7" ht="27" customHeight="1">
      <c r="A43" s="408" t="s">
        <v>323</v>
      </c>
      <c r="B43" s="409"/>
      <c r="C43" s="410"/>
      <c r="D43" s="406">
        <v>26755</v>
      </c>
      <c r="E43" s="407"/>
      <c r="F43" s="131">
        <v>0</v>
      </c>
      <c r="G43" s="125">
        <f t="shared" si="0"/>
        <v>26755</v>
      </c>
    </row>
    <row r="44" spans="1:7" ht="25.5" customHeight="1">
      <c r="A44" s="408" t="s">
        <v>324</v>
      </c>
      <c r="B44" s="409"/>
      <c r="C44" s="410"/>
      <c r="D44" s="406">
        <v>17390</v>
      </c>
      <c r="E44" s="407"/>
      <c r="F44" s="131">
        <v>0</v>
      </c>
      <c r="G44" s="125">
        <f t="shared" si="0"/>
        <v>17390</v>
      </c>
    </row>
    <row r="45" spans="1:7" ht="12.75">
      <c r="A45" s="388" t="s">
        <v>296</v>
      </c>
      <c r="B45" s="388"/>
      <c r="C45" s="388"/>
      <c r="D45" s="406">
        <v>338419</v>
      </c>
      <c r="E45" s="407"/>
      <c r="F45" s="131">
        <v>0</v>
      </c>
      <c r="G45" s="125">
        <f t="shared" si="0"/>
        <v>338419</v>
      </c>
    </row>
    <row r="46" spans="1:7" ht="12.75">
      <c r="A46" s="388" t="s">
        <v>297</v>
      </c>
      <c r="B46" s="388"/>
      <c r="C46" s="388"/>
      <c r="D46" s="131">
        <v>0</v>
      </c>
      <c r="E46" s="131">
        <v>0</v>
      </c>
      <c r="F46" s="131">
        <v>0</v>
      </c>
      <c r="G46" s="125">
        <f t="shared" si="0"/>
        <v>0</v>
      </c>
    </row>
    <row r="47" spans="1:7" ht="12.75">
      <c r="A47" s="388" t="s">
        <v>298</v>
      </c>
      <c r="B47" s="388"/>
      <c r="C47" s="388"/>
      <c r="D47" s="131">
        <v>0</v>
      </c>
      <c r="E47" s="131">
        <v>0</v>
      </c>
      <c r="F47" s="131">
        <v>0</v>
      </c>
      <c r="G47" s="125">
        <f t="shared" si="0"/>
        <v>0</v>
      </c>
    </row>
    <row r="48" spans="1:7" ht="12.75">
      <c r="A48" s="420"/>
      <c r="B48" s="421"/>
      <c r="C48" s="422"/>
      <c r="D48" s="131"/>
      <c r="E48" s="131"/>
      <c r="F48" s="131"/>
      <c r="G48" s="125"/>
    </row>
    <row r="49" spans="1:7" ht="12.75">
      <c r="A49" s="392" t="s">
        <v>299</v>
      </c>
      <c r="B49" s="392"/>
      <c r="C49" s="392"/>
      <c r="D49" s="403">
        <v>376020</v>
      </c>
      <c r="E49" s="404"/>
      <c r="F49" s="126">
        <f>F41+F43+F45+F46+F47</f>
        <v>0</v>
      </c>
      <c r="G49" s="126">
        <f>G41+G43+G45+G46+G47</f>
        <v>376020</v>
      </c>
    </row>
    <row r="50" spans="1:7" ht="12.75">
      <c r="A50" s="420"/>
      <c r="B50" s="421"/>
      <c r="C50" s="422"/>
      <c r="D50" s="45"/>
      <c r="E50" s="45"/>
      <c r="F50" s="45"/>
      <c r="G50" s="45"/>
    </row>
    <row r="51" spans="1:7" ht="12.75">
      <c r="A51" s="392" t="s">
        <v>300</v>
      </c>
      <c r="B51" s="392"/>
      <c r="C51" s="392"/>
      <c r="D51" s="121" t="s">
        <v>291</v>
      </c>
      <c r="E51" s="121" t="s">
        <v>292</v>
      </c>
      <c r="F51" s="121" t="s">
        <v>293</v>
      </c>
      <c r="G51" s="121" t="s">
        <v>237</v>
      </c>
    </row>
    <row r="52" spans="1:7" ht="12.75">
      <c r="A52" s="388" t="s">
        <v>301</v>
      </c>
      <c r="B52" s="388"/>
      <c r="C52" s="388"/>
      <c r="D52" s="131">
        <v>0</v>
      </c>
      <c r="E52" s="131">
        <v>0</v>
      </c>
      <c r="F52" s="131">
        <v>0</v>
      </c>
      <c r="G52" s="125">
        <f>SUM(D52:F52)</f>
        <v>0</v>
      </c>
    </row>
    <row r="53" spans="1:7" ht="12.75">
      <c r="A53" s="388" t="s">
        <v>302</v>
      </c>
      <c r="B53" s="388"/>
      <c r="C53" s="388"/>
      <c r="D53" s="131">
        <v>255337</v>
      </c>
      <c r="E53" s="131">
        <v>80422</v>
      </c>
      <c r="F53" s="131">
        <v>0</v>
      </c>
      <c r="G53" s="125">
        <f>SUM(D53:F53)</f>
        <v>335759</v>
      </c>
    </row>
    <row r="54" spans="1:7" ht="12.75">
      <c r="A54" s="388" t="s">
        <v>303</v>
      </c>
      <c r="B54" s="388"/>
      <c r="C54" s="388"/>
      <c r="D54" s="131">
        <v>0</v>
      </c>
      <c r="E54" s="131">
        <v>14692</v>
      </c>
      <c r="F54" s="131">
        <v>0</v>
      </c>
      <c r="G54" s="125">
        <f>SUM(D54:F54)</f>
        <v>14692</v>
      </c>
    </row>
    <row r="55" spans="1:7" ht="12.75">
      <c r="A55" s="388" t="s">
        <v>304</v>
      </c>
      <c r="B55" s="388"/>
      <c r="C55" s="388"/>
      <c r="D55" s="131">
        <v>24506</v>
      </c>
      <c r="E55" s="131">
        <v>1063</v>
      </c>
      <c r="F55" s="131">
        <v>0</v>
      </c>
      <c r="G55" s="125">
        <f>SUM(D55:F55)</f>
        <v>25569</v>
      </c>
    </row>
    <row r="56" spans="1:7" ht="12.75">
      <c r="A56" s="420"/>
      <c r="B56" s="421"/>
      <c r="C56" s="422"/>
      <c r="D56" s="132"/>
      <c r="E56" s="132"/>
      <c r="F56" s="132"/>
      <c r="G56" s="125"/>
    </row>
    <row r="57" spans="1:7" ht="12.75">
      <c r="A57" s="392" t="s">
        <v>305</v>
      </c>
      <c r="B57" s="392"/>
      <c r="C57" s="392"/>
      <c r="D57" s="128">
        <f>SUM(D52:D55)</f>
        <v>279843</v>
      </c>
      <c r="E57" s="128">
        <f>SUM(E52:E55)</f>
        <v>96177</v>
      </c>
      <c r="F57" s="128">
        <f>SUM(F52:F55)</f>
        <v>0</v>
      </c>
      <c r="G57" s="126">
        <f>SUM(G52:G55)</f>
        <v>376020</v>
      </c>
    </row>
    <row r="58" spans="1:7" ht="12.75">
      <c r="A58" s="423"/>
      <c r="B58" s="423"/>
      <c r="C58" s="423"/>
      <c r="D58" s="423"/>
      <c r="E58" s="423"/>
      <c r="F58" s="423"/>
      <c r="G58" s="423"/>
    </row>
    <row r="59" spans="1:7" ht="12.75">
      <c r="A59" s="424"/>
      <c r="B59" s="424"/>
      <c r="C59" s="424"/>
      <c r="D59" s="424"/>
      <c r="E59" s="424"/>
      <c r="F59" s="424"/>
      <c r="G59" s="424"/>
    </row>
    <row r="60" spans="1:7" ht="27.75" customHeight="1">
      <c r="A60" s="382" t="s">
        <v>285</v>
      </c>
      <c r="B60" s="383"/>
      <c r="C60" s="384"/>
      <c r="D60" s="374" t="s">
        <v>325</v>
      </c>
      <c r="E60" s="375"/>
      <c r="F60" s="375"/>
      <c r="G60" s="376"/>
    </row>
    <row r="61" spans="1:7" ht="12.75">
      <c r="A61" s="372" t="s">
        <v>286</v>
      </c>
      <c r="B61" s="372"/>
      <c r="C61" s="372"/>
      <c r="D61" s="373" t="s">
        <v>244</v>
      </c>
      <c r="E61" s="373"/>
      <c r="F61" s="373"/>
      <c r="G61" s="373"/>
    </row>
    <row r="62" spans="1:7" ht="12.75">
      <c r="A62" s="388" t="s">
        <v>287</v>
      </c>
      <c r="B62" s="388"/>
      <c r="C62" s="388"/>
      <c r="D62" s="389" t="s">
        <v>326</v>
      </c>
      <c r="E62" s="390"/>
      <c r="F62" s="390"/>
      <c r="G62" s="391"/>
    </row>
    <row r="63" spans="1:7" ht="12.75">
      <c r="A63" s="385" t="s">
        <v>288</v>
      </c>
      <c r="B63" s="386"/>
      <c r="C63" s="387"/>
      <c r="D63" s="400" t="s">
        <v>327</v>
      </c>
      <c r="E63" s="386"/>
      <c r="F63" s="386"/>
      <c r="G63" s="387"/>
    </row>
    <row r="64" spans="1:7" ht="12.75">
      <c r="A64" s="385" t="s">
        <v>289</v>
      </c>
      <c r="B64" s="386"/>
      <c r="C64" s="387"/>
      <c r="D64" s="400" t="s">
        <v>328</v>
      </c>
      <c r="E64" s="386"/>
      <c r="F64" s="386"/>
      <c r="G64" s="387"/>
    </row>
    <row r="65" spans="1:7" ht="14.25" customHeight="1">
      <c r="A65" s="411" t="s">
        <v>316</v>
      </c>
      <c r="B65" s="412"/>
      <c r="C65" s="413"/>
      <c r="D65" s="428" t="s">
        <v>329</v>
      </c>
      <c r="E65" s="428"/>
      <c r="F65" s="428"/>
      <c r="G65" s="428"/>
    </row>
    <row r="66" spans="1:7" ht="12.75" customHeight="1">
      <c r="A66" s="414"/>
      <c r="B66" s="415"/>
      <c r="C66" s="416"/>
      <c r="D66" s="428" t="s">
        <v>330</v>
      </c>
      <c r="E66" s="428"/>
      <c r="F66" s="428"/>
      <c r="G66" s="428"/>
    </row>
    <row r="67" spans="1:7" ht="12.75" customHeight="1">
      <c r="A67" s="414"/>
      <c r="B67" s="415"/>
      <c r="C67" s="416"/>
      <c r="D67" s="428" t="s">
        <v>331</v>
      </c>
      <c r="E67" s="428"/>
      <c r="F67" s="428"/>
      <c r="G67" s="428"/>
    </row>
    <row r="68" spans="1:7" ht="12.75" customHeight="1">
      <c r="A68" s="414"/>
      <c r="B68" s="415"/>
      <c r="C68" s="416"/>
      <c r="D68" s="428" t="s">
        <v>317</v>
      </c>
      <c r="E68" s="428"/>
      <c r="F68" s="428"/>
      <c r="G68" s="428"/>
    </row>
    <row r="69" spans="1:7" ht="12.75" customHeight="1">
      <c r="A69" s="414"/>
      <c r="B69" s="415"/>
      <c r="C69" s="416"/>
      <c r="D69" s="428" t="s">
        <v>282</v>
      </c>
      <c r="E69" s="428"/>
      <c r="F69" s="428"/>
      <c r="G69" s="428"/>
    </row>
    <row r="70" spans="1:7" ht="12.75" customHeight="1">
      <c r="A70" s="414"/>
      <c r="B70" s="415"/>
      <c r="C70" s="416"/>
      <c r="D70" s="428" t="s">
        <v>332</v>
      </c>
      <c r="E70" s="428"/>
      <c r="F70" s="428"/>
      <c r="G70" s="428"/>
    </row>
    <row r="71" spans="1:7" ht="12.75" customHeight="1">
      <c r="A71" s="414"/>
      <c r="B71" s="415"/>
      <c r="C71" s="416"/>
      <c r="D71" s="430" t="s">
        <v>333</v>
      </c>
      <c r="E71" s="430"/>
      <c r="F71" s="430"/>
      <c r="G71" s="430"/>
    </row>
    <row r="72" spans="1:7" ht="12.75" customHeight="1">
      <c r="A72" s="414"/>
      <c r="B72" s="415"/>
      <c r="C72" s="416"/>
      <c r="D72" s="428" t="s">
        <v>334</v>
      </c>
      <c r="E72" s="428"/>
      <c r="F72" s="428"/>
      <c r="G72" s="428"/>
    </row>
    <row r="73" spans="1:7" ht="12.75" customHeight="1">
      <c r="A73" s="414"/>
      <c r="B73" s="415"/>
      <c r="C73" s="416"/>
      <c r="D73" s="428" t="s">
        <v>335</v>
      </c>
      <c r="E73" s="428"/>
      <c r="F73" s="428"/>
      <c r="G73" s="428"/>
    </row>
    <row r="74" spans="1:7" ht="12.75" customHeight="1">
      <c r="A74" s="414"/>
      <c r="B74" s="415"/>
      <c r="C74" s="416"/>
      <c r="D74" s="428" t="s">
        <v>336</v>
      </c>
      <c r="E74" s="428"/>
      <c r="F74" s="428"/>
      <c r="G74" s="428"/>
    </row>
    <row r="75" spans="1:7" ht="12.75" customHeight="1">
      <c r="A75" s="414"/>
      <c r="B75" s="415"/>
      <c r="C75" s="416"/>
      <c r="D75" s="428" t="s">
        <v>337</v>
      </c>
      <c r="E75" s="428"/>
      <c r="F75" s="428"/>
      <c r="G75" s="428"/>
    </row>
    <row r="76" spans="1:7" ht="12.75" customHeight="1">
      <c r="A76" s="414"/>
      <c r="B76" s="415"/>
      <c r="C76" s="416"/>
      <c r="D76" s="428" t="s">
        <v>338</v>
      </c>
      <c r="E76" s="428"/>
      <c r="F76" s="428"/>
      <c r="G76" s="428"/>
    </row>
    <row r="77" spans="1:7" ht="12.75" customHeight="1">
      <c r="A77" s="414"/>
      <c r="B77" s="415"/>
      <c r="C77" s="416"/>
      <c r="D77" s="428" t="s">
        <v>339</v>
      </c>
      <c r="E77" s="428"/>
      <c r="F77" s="428"/>
      <c r="G77" s="428"/>
    </row>
    <row r="78" spans="1:7" ht="12.75" customHeight="1">
      <c r="A78" s="414"/>
      <c r="B78" s="415"/>
      <c r="C78" s="416"/>
      <c r="D78" s="428" t="s">
        <v>340</v>
      </c>
      <c r="E78" s="428"/>
      <c r="F78" s="428"/>
      <c r="G78" s="428"/>
    </row>
    <row r="79" spans="1:7" ht="12.75" customHeight="1">
      <c r="A79" s="414"/>
      <c r="B79" s="415"/>
      <c r="C79" s="416"/>
      <c r="D79" s="428" t="s">
        <v>341</v>
      </c>
      <c r="E79" s="428"/>
      <c r="F79" s="428"/>
      <c r="G79" s="428"/>
    </row>
    <row r="80" spans="1:7" ht="12.75" customHeight="1">
      <c r="A80" s="417"/>
      <c r="B80" s="418"/>
      <c r="C80" s="419"/>
      <c r="D80" s="428" t="s">
        <v>342</v>
      </c>
      <c r="E80" s="428"/>
      <c r="F80" s="428"/>
      <c r="G80" s="428"/>
    </row>
    <row r="81" spans="1:7" ht="12.75">
      <c r="A81" s="385" t="s">
        <v>320</v>
      </c>
      <c r="B81" s="386"/>
      <c r="C81" s="387"/>
      <c r="D81" s="425" t="s">
        <v>282</v>
      </c>
      <c r="E81" s="426"/>
      <c r="F81" s="426"/>
      <c r="G81" s="427"/>
    </row>
    <row r="82" spans="1:7" ht="12.75">
      <c r="A82" s="405"/>
      <c r="B82" s="405"/>
      <c r="C82" s="405"/>
      <c r="D82" s="405"/>
      <c r="E82" s="405"/>
      <c r="F82" s="405"/>
      <c r="G82" s="405"/>
    </row>
    <row r="83" spans="1:7" ht="12.75">
      <c r="A83" s="392" t="s">
        <v>290</v>
      </c>
      <c r="B83" s="392"/>
      <c r="C83" s="392"/>
      <c r="D83" s="121" t="s">
        <v>291</v>
      </c>
      <c r="E83" s="121" t="s">
        <v>292</v>
      </c>
      <c r="F83" s="121" t="s">
        <v>293</v>
      </c>
      <c r="G83" s="121" t="s">
        <v>237</v>
      </c>
    </row>
    <row r="84" spans="1:7" ht="12.75">
      <c r="A84" s="388" t="s">
        <v>343</v>
      </c>
      <c r="B84" s="388"/>
      <c r="C84" s="388"/>
      <c r="D84" s="406">
        <v>4750</v>
      </c>
      <c r="E84" s="407"/>
      <c r="F84" s="131">
        <v>0</v>
      </c>
      <c r="G84" s="125">
        <f>SUM(D84:F84)</f>
        <v>4750</v>
      </c>
    </row>
    <row r="85" spans="1:7" ht="27" customHeight="1">
      <c r="A85" s="408" t="s">
        <v>344</v>
      </c>
      <c r="B85" s="409"/>
      <c r="C85" s="410"/>
      <c r="D85" s="406">
        <v>196125</v>
      </c>
      <c r="E85" s="429"/>
      <c r="F85" s="131">
        <v>0</v>
      </c>
      <c r="G85" s="125">
        <f>SUM(D85:F85)</f>
        <v>196125</v>
      </c>
    </row>
    <row r="86" spans="1:7" ht="12.75">
      <c r="A86" s="388" t="s">
        <v>296</v>
      </c>
      <c r="B86" s="388"/>
      <c r="C86" s="388"/>
      <c r="D86" s="406">
        <v>1868103</v>
      </c>
      <c r="E86" s="429"/>
      <c r="F86" s="131">
        <v>0</v>
      </c>
      <c r="G86" s="125">
        <f>SUM(D86:F86)</f>
        <v>1868103</v>
      </c>
    </row>
    <row r="87" spans="1:7" ht="12.75">
      <c r="A87" s="388" t="s">
        <v>297</v>
      </c>
      <c r="B87" s="388"/>
      <c r="C87" s="388"/>
      <c r="D87" s="406">
        <v>0</v>
      </c>
      <c r="E87" s="429"/>
      <c r="F87" s="131">
        <v>0</v>
      </c>
      <c r="G87" s="125">
        <f>SUM(D87:F87)</f>
        <v>0</v>
      </c>
    </row>
    <row r="88" spans="1:7" ht="12.75">
      <c r="A88" s="388" t="s">
        <v>298</v>
      </c>
      <c r="B88" s="388"/>
      <c r="C88" s="388"/>
      <c r="D88" s="406">
        <v>128790</v>
      </c>
      <c r="E88" s="429"/>
      <c r="F88" s="131">
        <v>0</v>
      </c>
      <c r="G88" s="125">
        <f>SUM(D88:F88)</f>
        <v>128790</v>
      </c>
    </row>
    <row r="89" spans="1:7" ht="12.75">
      <c r="A89" s="420"/>
      <c r="B89" s="421"/>
      <c r="C89" s="422"/>
      <c r="D89" s="406"/>
      <c r="E89" s="407"/>
      <c r="F89" s="131"/>
      <c r="G89" s="125"/>
    </row>
    <row r="90" spans="1:7" ht="12.75">
      <c r="A90" s="392" t="s">
        <v>299</v>
      </c>
      <c r="B90" s="392"/>
      <c r="C90" s="392"/>
      <c r="D90" s="403">
        <f>SUM(D84:E89)</f>
        <v>2197768</v>
      </c>
      <c r="E90" s="404"/>
      <c r="F90" s="128">
        <f>SUM(F84:F89)</f>
        <v>0</v>
      </c>
      <c r="G90" s="128">
        <f>SUM(G84:G89)</f>
        <v>2197768</v>
      </c>
    </row>
    <row r="91" spans="1:7" ht="12.75" customHeight="1">
      <c r="A91" s="431" t="s">
        <v>345</v>
      </c>
      <c r="B91" s="432"/>
      <c r="C91" s="432"/>
      <c r="D91" s="432"/>
      <c r="E91" s="432"/>
      <c r="F91" s="432"/>
      <c r="G91" s="433"/>
    </row>
    <row r="92" spans="1:7" ht="12.75">
      <c r="A92" s="434"/>
      <c r="B92" s="435"/>
      <c r="C92" s="435"/>
      <c r="D92" s="435"/>
      <c r="E92" s="435"/>
      <c r="F92" s="435"/>
      <c r="G92" s="436"/>
    </row>
    <row r="93" spans="1:7" ht="52.5" customHeight="1">
      <c r="A93" s="437"/>
      <c r="B93" s="438"/>
      <c r="C93" s="438"/>
      <c r="D93" s="438"/>
      <c r="E93" s="438"/>
      <c r="F93" s="438"/>
      <c r="G93" s="439"/>
    </row>
    <row r="94" spans="1:7" ht="12.75">
      <c r="A94" s="392" t="s">
        <v>300</v>
      </c>
      <c r="B94" s="392"/>
      <c r="C94" s="392"/>
      <c r="D94" s="121" t="s">
        <v>291</v>
      </c>
      <c r="E94" s="121" t="s">
        <v>292</v>
      </c>
      <c r="F94" s="121" t="s">
        <v>293</v>
      </c>
      <c r="G94" s="121" t="s">
        <v>237</v>
      </c>
    </row>
    <row r="95" spans="1:7" ht="12.75">
      <c r="A95" s="388" t="s">
        <v>301</v>
      </c>
      <c r="B95" s="388"/>
      <c r="C95" s="388"/>
      <c r="D95" s="131"/>
      <c r="E95" s="131"/>
      <c r="F95" s="131"/>
      <c r="G95" s="125"/>
    </row>
    <row r="96" spans="1:7" ht="12.75">
      <c r="A96" s="388" t="s">
        <v>302</v>
      </c>
      <c r="B96" s="388"/>
      <c r="C96" s="388"/>
      <c r="D96" s="131"/>
      <c r="E96" s="131"/>
      <c r="F96" s="131"/>
      <c r="G96" s="125"/>
    </row>
    <row r="97" spans="1:7" ht="12.75">
      <c r="A97" s="388" t="s">
        <v>303</v>
      </c>
      <c r="B97" s="388"/>
      <c r="C97" s="388"/>
      <c r="D97" s="131"/>
      <c r="E97" s="131"/>
      <c r="F97" s="131"/>
      <c r="G97" s="125"/>
    </row>
    <row r="98" spans="1:7" ht="12.75">
      <c r="A98" s="388" t="s">
        <v>304</v>
      </c>
      <c r="B98" s="388"/>
      <c r="C98" s="388"/>
      <c r="D98" s="131"/>
      <c r="E98" s="131"/>
      <c r="F98" s="131"/>
      <c r="G98" s="125"/>
    </row>
    <row r="99" spans="1:7" ht="12.75">
      <c r="A99" s="420"/>
      <c r="B99" s="421"/>
      <c r="C99" s="422"/>
      <c r="D99" s="132"/>
      <c r="E99" s="132"/>
      <c r="F99" s="132"/>
      <c r="G99" s="125"/>
    </row>
    <row r="100" spans="1:7" ht="12.75">
      <c r="A100" s="392" t="s">
        <v>305</v>
      </c>
      <c r="B100" s="392"/>
      <c r="C100" s="392"/>
      <c r="D100" s="128">
        <f>SUM(D95:D98)</f>
        <v>0</v>
      </c>
      <c r="E100" s="128">
        <f>SUM(E95:E98)</f>
        <v>0</v>
      </c>
      <c r="F100" s="128">
        <f>SUM(F95:F98)</f>
        <v>0</v>
      </c>
      <c r="G100" s="126">
        <f>SUM(G95:G98)</f>
        <v>0</v>
      </c>
    </row>
    <row r="101" spans="1:7" ht="12.75" customHeight="1">
      <c r="A101" s="441" t="s">
        <v>471</v>
      </c>
      <c r="B101" s="441"/>
      <c r="C101" s="441"/>
      <c r="D101" s="441"/>
      <c r="E101" s="441"/>
      <c r="F101" s="441"/>
      <c r="G101" s="441"/>
    </row>
    <row r="102" spans="1:7" ht="25.5" customHeight="1">
      <c r="A102" s="441"/>
      <c r="B102" s="441"/>
      <c r="C102" s="441"/>
      <c r="D102" s="441"/>
      <c r="E102" s="441"/>
      <c r="F102" s="441"/>
      <c r="G102" s="441"/>
    </row>
    <row r="103" spans="1:7" ht="12.75">
      <c r="A103" s="395"/>
      <c r="B103" s="395"/>
      <c r="C103" s="395"/>
      <c r="D103" s="395"/>
      <c r="E103" s="395"/>
      <c r="F103" s="395"/>
      <c r="G103" s="395"/>
    </row>
    <row r="104" spans="1:7" ht="12.75" customHeight="1">
      <c r="A104" s="440" t="s">
        <v>285</v>
      </c>
      <c r="B104" s="440"/>
      <c r="C104" s="440"/>
      <c r="D104" s="374" t="s">
        <v>346</v>
      </c>
      <c r="E104" s="375"/>
      <c r="F104" s="375"/>
      <c r="G104" s="376"/>
    </row>
    <row r="105" spans="1:7" ht="12.75">
      <c r="A105" s="372" t="s">
        <v>286</v>
      </c>
      <c r="B105" s="372"/>
      <c r="C105" s="372"/>
      <c r="D105" s="373" t="s">
        <v>347</v>
      </c>
      <c r="E105" s="373"/>
      <c r="F105" s="373"/>
      <c r="G105" s="373"/>
    </row>
    <row r="106" spans="1:7" ht="12.75">
      <c r="A106" s="377" t="s">
        <v>287</v>
      </c>
      <c r="B106" s="377"/>
      <c r="C106" s="377"/>
      <c r="D106" s="389" t="s">
        <v>348</v>
      </c>
      <c r="E106" s="390"/>
      <c r="F106" s="390"/>
      <c r="G106" s="391"/>
    </row>
    <row r="107" spans="1:7" ht="12.75">
      <c r="A107" s="378" t="s">
        <v>288</v>
      </c>
      <c r="B107" s="379"/>
      <c r="C107" s="380"/>
      <c r="D107" s="381">
        <v>41986</v>
      </c>
      <c r="E107" s="379"/>
      <c r="F107" s="379"/>
      <c r="G107" s="380"/>
    </row>
    <row r="108" spans="1:7" ht="12.75">
      <c r="A108" s="378" t="s">
        <v>289</v>
      </c>
      <c r="B108" s="379"/>
      <c r="C108" s="380"/>
      <c r="D108" s="381">
        <v>41912</v>
      </c>
      <c r="E108" s="379"/>
      <c r="F108" s="379"/>
      <c r="G108" s="380"/>
    </row>
    <row r="109" spans="1:7" ht="12.75">
      <c r="A109" s="393"/>
      <c r="B109" s="393"/>
      <c r="C109" s="393"/>
      <c r="D109" s="393"/>
      <c r="E109" s="393"/>
      <c r="F109" s="393"/>
      <c r="G109" s="393"/>
    </row>
    <row r="110" spans="1:7" ht="12.75">
      <c r="A110" s="392" t="s">
        <v>290</v>
      </c>
      <c r="B110" s="392"/>
      <c r="C110" s="392"/>
      <c r="D110" s="121" t="s">
        <v>291</v>
      </c>
      <c r="E110" s="121" t="s">
        <v>292</v>
      </c>
      <c r="F110" s="121" t="s">
        <v>293</v>
      </c>
      <c r="G110" s="121" t="s">
        <v>237</v>
      </c>
    </row>
    <row r="111" spans="1:7" ht="12.75">
      <c r="A111" s="377" t="s">
        <v>294</v>
      </c>
      <c r="B111" s="377"/>
      <c r="C111" s="377"/>
      <c r="D111" s="124">
        <v>5016.5</v>
      </c>
      <c r="E111" s="124">
        <v>31532.833</v>
      </c>
      <c r="F111" s="124">
        <v>0</v>
      </c>
      <c r="G111" s="125">
        <f>SUM(D111:F111)</f>
        <v>36549.333</v>
      </c>
    </row>
    <row r="112" spans="1:7" ht="12.75">
      <c r="A112" s="377" t="s">
        <v>295</v>
      </c>
      <c r="B112" s="377"/>
      <c r="C112" s="377"/>
      <c r="D112" s="124">
        <v>0</v>
      </c>
      <c r="E112" s="124">
        <v>0</v>
      </c>
      <c r="F112" s="124">
        <v>0</v>
      </c>
      <c r="G112" s="125">
        <f>SUM(D112:F112)</f>
        <v>0</v>
      </c>
    </row>
    <row r="113" spans="1:7" ht="12.75">
      <c r="A113" s="377" t="s">
        <v>296</v>
      </c>
      <c r="B113" s="377"/>
      <c r="C113" s="377"/>
      <c r="D113" s="124">
        <v>0</v>
      </c>
      <c r="E113" s="133">
        <v>207112.885</v>
      </c>
      <c r="F113" s="124">
        <v>0</v>
      </c>
      <c r="G113" s="125">
        <f>SUM(D113:F113)</f>
        <v>207112.885</v>
      </c>
    </row>
    <row r="114" spans="1:7" ht="12.75">
      <c r="A114" s="377" t="s">
        <v>297</v>
      </c>
      <c r="B114" s="377"/>
      <c r="C114" s="377"/>
      <c r="D114" s="124">
        <v>0</v>
      </c>
      <c r="E114" s="124">
        <v>0</v>
      </c>
      <c r="F114" s="124">
        <v>0</v>
      </c>
      <c r="G114" s="125">
        <f>SUM(D114:F114)</f>
        <v>0</v>
      </c>
    </row>
    <row r="115" spans="1:7" ht="12.75">
      <c r="A115" s="377" t="s">
        <v>298</v>
      </c>
      <c r="B115" s="377"/>
      <c r="C115" s="377"/>
      <c r="D115" s="124">
        <v>0</v>
      </c>
      <c r="E115" s="124">
        <v>0</v>
      </c>
      <c r="F115" s="124">
        <v>0</v>
      </c>
      <c r="G115" s="125">
        <f>SUM(D115:F115)</f>
        <v>0</v>
      </c>
    </row>
    <row r="116" spans="1:7" ht="12.75">
      <c r="A116" s="393"/>
      <c r="B116" s="393"/>
      <c r="C116" s="393"/>
      <c r="D116" s="1"/>
      <c r="E116" s="1"/>
      <c r="F116" s="1"/>
      <c r="G116" s="65"/>
    </row>
    <row r="117" spans="1:7" ht="12.75">
      <c r="A117" s="392" t="s">
        <v>299</v>
      </c>
      <c r="B117" s="392"/>
      <c r="C117" s="392"/>
      <c r="D117" s="126">
        <f>SUM(D111:D116)</f>
        <v>5016.5</v>
      </c>
      <c r="E117" s="134">
        <f>SUM(E111:E116)</f>
        <v>238645.718</v>
      </c>
      <c r="F117" s="126">
        <f>SUM(F111:F116)</f>
        <v>0</v>
      </c>
      <c r="G117" s="126">
        <f>SUM(G111:G116)</f>
        <v>243662.218</v>
      </c>
    </row>
    <row r="118" spans="1:7" ht="12.75">
      <c r="A118" s="394"/>
      <c r="B118" s="395"/>
      <c r="C118" s="396"/>
      <c r="D118" s="1"/>
      <c r="E118" s="1"/>
      <c r="F118" s="1"/>
      <c r="G118" s="1"/>
    </row>
    <row r="119" spans="1:7" ht="12.75">
      <c r="A119" s="392" t="s">
        <v>300</v>
      </c>
      <c r="B119" s="392"/>
      <c r="C119" s="392"/>
      <c r="D119" s="121" t="s">
        <v>291</v>
      </c>
      <c r="E119" s="121" t="s">
        <v>292</v>
      </c>
      <c r="F119" s="121" t="s">
        <v>293</v>
      </c>
      <c r="G119" s="121" t="s">
        <v>237</v>
      </c>
    </row>
    <row r="120" spans="1:7" ht="12.75">
      <c r="A120" s="377" t="s">
        <v>301</v>
      </c>
      <c r="B120" s="377"/>
      <c r="C120" s="377"/>
      <c r="D120" s="124">
        <v>0</v>
      </c>
      <c r="E120" s="124">
        <v>0</v>
      </c>
      <c r="F120" s="124">
        <v>0</v>
      </c>
      <c r="G120" s="125">
        <f>SUM(D120:F120)</f>
        <v>0</v>
      </c>
    </row>
    <row r="121" spans="1:7" ht="12.75">
      <c r="A121" s="377" t="s">
        <v>302</v>
      </c>
      <c r="B121" s="377"/>
      <c r="C121" s="377"/>
      <c r="D121" s="124">
        <v>0</v>
      </c>
      <c r="E121" s="133">
        <v>222684.618</v>
      </c>
      <c r="F121" s="124">
        <v>0</v>
      </c>
      <c r="G121" s="125">
        <f>SUM(D121:F121)</f>
        <v>222684.618</v>
      </c>
    </row>
    <row r="122" spans="1:7" ht="12.75">
      <c r="A122" s="377" t="s">
        <v>303</v>
      </c>
      <c r="B122" s="377"/>
      <c r="C122" s="377"/>
      <c r="D122" s="124">
        <v>5016.5</v>
      </c>
      <c r="E122" s="135">
        <v>15961.1</v>
      </c>
      <c r="F122" s="124">
        <v>0</v>
      </c>
      <c r="G122" s="125">
        <f>SUM(D122:F122)</f>
        <v>20977.6</v>
      </c>
    </row>
    <row r="123" spans="1:7" ht="12.75">
      <c r="A123" s="377" t="s">
        <v>304</v>
      </c>
      <c r="B123" s="377"/>
      <c r="C123" s="377"/>
      <c r="D123" s="124">
        <v>0</v>
      </c>
      <c r="E123" s="124">
        <v>0</v>
      </c>
      <c r="F123" s="124">
        <v>0</v>
      </c>
      <c r="G123" s="125">
        <f>SUM(D123:F123)</f>
        <v>0</v>
      </c>
    </row>
    <row r="124" spans="1:7" ht="12.75">
      <c r="A124" s="394"/>
      <c r="B124" s="395"/>
      <c r="C124" s="396"/>
      <c r="D124" s="127"/>
      <c r="E124" s="127"/>
      <c r="F124" s="127"/>
      <c r="G124" s="125"/>
    </row>
    <row r="125" spans="1:7" ht="12.75">
      <c r="A125" s="392" t="s">
        <v>305</v>
      </c>
      <c r="B125" s="392"/>
      <c r="C125" s="392"/>
      <c r="D125" s="128">
        <f>SUM(D120:D123)</f>
        <v>5016.5</v>
      </c>
      <c r="E125" s="136">
        <f>SUM(E120:E123)</f>
        <v>238645.718</v>
      </c>
      <c r="F125" s="128">
        <f>SUM(F120:F123)</f>
        <v>0</v>
      </c>
      <c r="G125" s="126">
        <f>SUM(G120:G123)</f>
        <v>243662.218</v>
      </c>
    </row>
    <row r="128" spans="1:7" ht="12.75">
      <c r="A128" s="440" t="s">
        <v>285</v>
      </c>
      <c r="B128" s="440"/>
      <c r="C128" s="440"/>
      <c r="D128" s="374" t="s">
        <v>349</v>
      </c>
      <c r="E128" s="375"/>
      <c r="F128" s="375"/>
      <c r="G128" s="376"/>
    </row>
    <row r="129" spans="1:7" ht="12.75">
      <c r="A129" s="372" t="s">
        <v>286</v>
      </c>
      <c r="B129" s="372"/>
      <c r="C129" s="372"/>
      <c r="D129" s="373" t="s">
        <v>350</v>
      </c>
      <c r="E129" s="373"/>
      <c r="F129" s="373"/>
      <c r="G129" s="373"/>
    </row>
    <row r="130" spans="1:7" ht="12.75">
      <c r="A130" s="377" t="s">
        <v>287</v>
      </c>
      <c r="B130" s="377"/>
      <c r="C130" s="377"/>
      <c r="D130" s="389" t="s">
        <v>351</v>
      </c>
      <c r="E130" s="390"/>
      <c r="F130" s="390"/>
      <c r="G130" s="391"/>
    </row>
    <row r="131" spans="1:7" ht="12.75">
      <c r="A131" s="378" t="s">
        <v>288</v>
      </c>
      <c r="B131" s="379"/>
      <c r="C131" s="380"/>
      <c r="D131" s="381" t="s">
        <v>352</v>
      </c>
      <c r="E131" s="379"/>
      <c r="F131" s="379"/>
      <c r="G131" s="380"/>
    </row>
    <row r="132" spans="1:7" ht="12.75">
      <c r="A132" s="378" t="s">
        <v>289</v>
      </c>
      <c r="B132" s="379"/>
      <c r="C132" s="380"/>
      <c r="D132" s="381" t="s">
        <v>353</v>
      </c>
      <c r="E132" s="379"/>
      <c r="F132" s="379"/>
      <c r="G132" s="380"/>
    </row>
    <row r="133" spans="1:7" ht="12.75">
      <c r="A133" s="393"/>
      <c r="B133" s="393"/>
      <c r="C133" s="393"/>
      <c r="D133" s="393"/>
      <c r="E133" s="393"/>
      <c r="F133" s="393"/>
      <c r="G133" s="393"/>
    </row>
    <row r="134" spans="1:7" ht="12.75">
      <c r="A134" s="392" t="s">
        <v>290</v>
      </c>
      <c r="B134" s="392"/>
      <c r="C134" s="392"/>
      <c r="D134" s="121" t="s">
        <v>291</v>
      </c>
      <c r="E134" s="121" t="s">
        <v>292</v>
      </c>
      <c r="F134" s="121" t="s">
        <v>293</v>
      </c>
      <c r="G134" s="121" t="s">
        <v>237</v>
      </c>
    </row>
    <row r="135" spans="1:7" ht="12.75">
      <c r="A135" s="377" t="s">
        <v>294</v>
      </c>
      <c r="B135" s="377"/>
      <c r="C135" s="377"/>
      <c r="D135" s="124">
        <v>1003.3</v>
      </c>
      <c r="E135" s="124">
        <v>3345.2</v>
      </c>
      <c r="F135" s="124">
        <v>0</v>
      </c>
      <c r="G135" s="125">
        <f>SUM(D135:F135)</f>
        <v>4348.5</v>
      </c>
    </row>
    <row r="136" spans="1:7" ht="12.75">
      <c r="A136" s="377" t="s">
        <v>295</v>
      </c>
      <c r="B136" s="377"/>
      <c r="C136" s="377"/>
      <c r="D136" s="124">
        <v>0</v>
      </c>
      <c r="E136" s="124">
        <v>0</v>
      </c>
      <c r="F136" s="124">
        <v>0</v>
      </c>
      <c r="G136" s="125">
        <f>SUM(D136:F136)</f>
        <v>0</v>
      </c>
    </row>
    <row r="137" spans="1:7" ht="12.75">
      <c r="A137" s="377" t="s">
        <v>296</v>
      </c>
      <c r="B137" s="377"/>
      <c r="C137" s="377"/>
      <c r="D137" s="124">
        <v>0</v>
      </c>
      <c r="E137" s="124">
        <v>24641.5</v>
      </c>
      <c r="F137" s="124">
        <v>0</v>
      </c>
      <c r="G137" s="125">
        <f>SUM(D137:F137)</f>
        <v>24641.5</v>
      </c>
    </row>
    <row r="138" spans="1:7" ht="12.75">
      <c r="A138" s="377" t="s">
        <v>297</v>
      </c>
      <c r="B138" s="377"/>
      <c r="C138" s="377"/>
      <c r="D138" s="124">
        <v>0</v>
      </c>
      <c r="E138" s="124">
        <v>0</v>
      </c>
      <c r="F138" s="124">
        <v>0</v>
      </c>
      <c r="G138" s="125">
        <f>SUM(D138:F138)</f>
        <v>0</v>
      </c>
    </row>
    <row r="139" spans="1:7" ht="12.75">
      <c r="A139" s="377" t="s">
        <v>298</v>
      </c>
      <c r="B139" s="377"/>
      <c r="C139" s="377"/>
      <c r="D139" s="124">
        <v>0</v>
      </c>
      <c r="E139" s="124">
        <v>0</v>
      </c>
      <c r="F139" s="124">
        <v>0</v>
      </c>
      <c r="G139" s="125">
        <f>SUM(D139:F139)</f>
        <v>0</v>
      </c>
    </row>
    <row r="140" spans="1:7" ht="12.75">
      <c r="A140" s="393"/>
      <c r="B140" s="393"/>
      <c r="C140" s="393"/>
      <c r="D140" s="1"/>
      <c r="E140" s="1"/>
      <c r="F140" s="1"/>
      <c r="G140" s="65"/>
    </row>
    <row r="141" spans="1:7" ht="12.75">
      <c r="A141" s="392" t="s">
        <v>299</v>
      </c>
      <c r="B141" s="392"/>
      <c r="C141" s="392"/>
      <c r="D141" s="126">
        <f>SUM(D135:D140)</f>
        <v>1003.3</v>
      </c>
      <c r="E141" s="134">
        <f>SUM(E135:E140)</f>
        <v>27986.7</v>
      </c>
      <c r="F141" s="126">
        <f>SUM(F135:F140)</f>
        <v>0</v>
      </c>
      <c r="G141" s="126">
        <f>SUM(G135:G140)</f>
        <v>28990</v>
      </c>
    </row>
    <row r="142" spans="1:7" ht="12.75">
      <c r="A142" s="394"/>
      <c r="B142" s="395"/>
      <c r="C142" s="396"/>
      <c r="D142" s="1"/>
      <c r="E142" s="1"/>
      <c r="F142" s="1"/>
      <c r="G142" s="1"/>
    </row>
    <row r="143" spans="1:7" ht="12.75">
      <c r="A143" s="392" t="s">
        <v>300</v>
      </c>
      <c r="B143" s="392"/>
      <c r="C143" s="392"/>
      <c r="D143" s="121" t="s">
        <v>291</v>
      </c>
      <c r="E143" s="121" t="s">
        <v>292</v>
      </c>
      <c r="F143" s="121" t="s">
        <v>293</v>
      </c>
      <c r="G143" s="121" t="s">
        <v>237</v>
      </c>
    </row>
    <row r="144" spans="1:7" ht="12.75">
      <c r="A144" s="377" t="s">
        <v>301</v>
      </c>
      <c r="B144" s="377"/>
      <c r="C144" s="377"/>
      <c r="D144" s="124">
        <v>0</v>
      </c>
      <c r="E144" s="124">
        <v>0</v>
      </c>
      <c r="F144" s="124">
        <v>0</v>
      </c>
      <c r="G144" s="125">
        <f>SUM(D144:F144)</f>
        <v>0</v>
      </c>
    </row>
    <row r="145" spans="1:7" ht="12.75">
      <c r="A145" s="377" t="s">
        <v>302</v>
      </c>
      <c r="B145" s="377"/>
      <c r="C145" s="377"/>
      <c r="D145" s="124">
        <v>0</v>
      </c>
      <c r="E145" s="124">
        <v>25314.62</v>
      </c>
      <c r="F145" s="124">
        <v>0</v>
      </c>
      <c r="G145" s="125">
        <f>SUM(E145:F145)</f>
        <v>25314.62</v>
      </c>
    </row>
    <row r="146" spans="1:7" ht="12.75">
      <c r="A146" s="377" t="s">
        <v>303</v>
      </c>
      <c r="B146" s="377"/>
      <c r="C146" s="377"/>
      <c r="D146" s="124">
        <v>1003.3</v>
      </c>
      <c r="E146" s="124">
        <v>2672.08</v>
      </c>
      <c r="F146" s="124">
        <v>0</v>
      </c>
      <c r="G146" s="125">
        <f>SUM(D146:F146)</f>
        <v>3675.38</v>
      </c>
    </row>
    <row r="147" spans="1:7" ht="12.75">
      <c r="A147" s="377" t="s">
        <v>304</v>
      </c>
      <c r="B147" s="377"/>
      <c r="C147" s="377"/>
      <c r="D147" s="124">
        <v>0</v>
      </c>
      <c r="E147" s="124">
        <v>0</v>
      </c>
      <c r="F147" s="124">
        <v>0</v>
      </c>
      <c r="G147" s="125">
        <f>SUM(D147:F147)</f>
        <v>0</v>
      </c>
    </row>
    <row r="148" spans="1:7" ht="12.75">
      <c r="A148" s="394"/>
      <c r="B148" s="395"/>
      <c r="C148" s="396"/>
      <c r="D148" s="127"/>
      <c r="E148" s="127"/>
      <c r="F148" s="127"/>
      <c r="G148" s="125"/>
    </row>
    <row r="149" spans="1:7" ht="12.75">
      <c r="A149" s="392" t="s">
        <v>305</v>
      </c>
      <c r="B149" s="392"/>
      <c r="C149" s="392"/>
      <c r="D149" s="126">
        <f>SUM(D144:D147)</f>
        <v>1003.3</v>
      </c>
      <c r="E149" s="134">
        <f>SUM(E144:E147)</f>
        <v>27986.699999999997</v>
      </c>
      <c r="F149" s="126">
        <f>SUM(F144:F147)</f>
        <v>0</v>
      </c>
      <c r="G149" s="126">
        <f>SUM(G144:G147)</f>
        <v>28990</v>
      </c>
    </row>
    <row r="150" spans="1:7" ht="12.75">
      <c r="A150" s="191"/>
      <c r="B150" s="191"/>
      <c r="C150" s="191"/>
      <c r="D150" s="192"/>
      <c r="E150" s="193"/>
      <c r="F150" s="192"/>
      <c r="G150" s="192"/>
    </row>
    <row r="151" spans="1:7" ht="12.75">
      <c r="A151" s="440" t="s">
        <v>285</v>
      </c>
      <c r="B151" s="440"/>
      <c r="C151" s="440"/>
      <c r="D151" s="374" t="s">
        <v>389</v>
      </c>
      <c r="E151" s="375"/>
      <c r="F151" s="375"/>
      <c r="G151" s="376"/>
    </row>
    <row r="152" spans="1:7" ht="12.75">
      <c r="A152" s="372" t="s">
        <v>286</v>
      </c>
      <c r="B152" s="372"/>
      <c r="C152" s="372"/>
      <c r="D152" s="373" t="s">
        <v>390</v>
      </c>
      <c r="E152" s="373"/>
      <c r="F152" s="373"/>
      <c r="G152" s="373"/>
    </row>
    <row r="153" spans="1:7" ht="12.75">
      <c r="A153" s="377" t="s">
        <v>287</v>
      </c>
      <c r="B153" s="377"/>
      <c r="C153" s="377"/>
      <c r="D153" s="389" t="s">
        <v>391</v>
      </c>
      <c r="E153" s="390"/>
      <c r="F153" s="390"/>
      <c r="G153" s="391"/>
    </row>
    <row r="154" spans="1:7" ht="12.75">
      <c r="A154" s="378" t="s">
        <v>288</v>
      </c>
      <c r="B154" s="379"/>
      <c r="C154" s="380"/>
      <c r="D154" s="381" t="s">
        <v>392</v>
      </c>
      <c r="E154" s="379"/>
      <c r="F154" s="379"/>
      <c r="G154" s="380"/>
    </row>
    <row r="155" spans="1:7" ht="12.75">
      <c r="A155" s="378" t="s">
        <v>289</v>
      </c>
      <c r="B155" s="379"/>
      <c r="C155" s="380"/>
      <c r="D155" s="381" t="s">
        <v>393</v>
      </c>
      <c r="E155" s="379"/>
      <c r="F155" s="379"/>
      <c r="G155" s="380"/>
    </row>
    <row r="156" spans="1:7" ht="12.75">
      <c r="A156" s="393"/>
      <c r="B156" s="393"/>
      <c r="C156" s="393"/>
      <c r="D156" s="393"/>
      <c r="E156" s="393"/>
      <c r="F156" s="393"/>
      <c r="G156" s="393"/>
    </row>
    <row r="157" spans="1:7" ht="12.75">
      <c r="A157" s="392" t="s">
        <v>290</v>
      </c>
      <c r="B157" s="392"/>
      <c r="C157" s="392"/>
      <c r="D157" s="121" t="s">
        <v>291</v>
      </c>
      <c r="E157" s="121" t="s">
        <v>292</v>
      </c>
      <c r="F157" s="121" t="s">
        <v>293</v>
      </c>
      <c r="G157" s="121" t="s">
        <v>237</v>
      </c>
    </row>
    <row r="158" spans="1:7" ht="12.75">
      <c r="A158" s="377" t="s">
        <v>294</v>
      </c>
      <c r="B158" s="377"/>
      <c r="C158" s="377"/>
      <c r="D158" s="124">
        <v>0</v>
      </c>
      <c r="E158" s="124">
        <v>0</v>
      </c>
      <c r="F158" s="124">
        <v>0</v>
      </c>
      <c r="G158" s="125">
        <f>SUM(D158:F158)</f>
        <v>0</v>
      </c>
    </row>
    <row r="159" spans="1:7" ht="12.75">
      <c r="A159" s="377" t="s">
        <v>295</v>
      </c>
      <c r="B159" s="377"/>
      <c r="C159" s="377"/>
      <c r="D159" s="124">
        <v>0</v>
      </c>
      <c r="E159" s="124">
        <v>0</v>
      </c>
      <c r="F159" s="124">
        <v>0</v>
      </c>
      <c r="G159" s="125">
        <f>SUM(D159:F159)</f>
        <v>0</v>
      </c>
    </row>
    <row r="160" spans="1:7" ht="12.75">
      <c r="A160" s="377" t="s">
        <v>296</v>
      </c>
      <c r="B160" s="377"/>
      <c r="C160" s="377"/>
      <c r="D160" s="124">
        <v>0</v>
      </c>
      <c r="E160" s="194" t="s">
        <v>391</v>
      </c>
      <c r="F160" s="124">
        <v>0</v>
      </c>
      <c r="G160" s="125" t="s">
        <v>391</v>
      </c>
    </row>
    <row r="161" spans="1:7" ht="12.75">
      <c r="A161" s="377" t="s">
        <v>297</v>
      </c>
      <c r="B161" s="377"/>
      <c r="C161" s="377"/>
      <c r="D161" s="124">
        <v>0</v>
      </c>
      <c r="E161" s="124">
        <v>0</v>
      </c>
      <c r="F161" s="124">
        <v>0</v>
      </c>
      <c r="G161" s="125">
        <f>SUM(D161:F161)</f>
        <v>0</v>
      </c>
    </row>
    <row r="162" spans="1:7" ht="12.75">
      <c r="A162" s="377" t="s">
        <v>298</v>
      </c>
      <c r="B162" s="377"/>
      <c r="C162" s="377"/>
      <c r="D162" s="124">
        <v>0</v>
      </c>
      <c r="E162" s="124">
        <v>0</v>
      </c>
      <c r="F162" s="124">
        <v>0</v>
      </c>
      <c r="G162" s="125">
        <f>SUM(D162:F162)</f>
        <v>0</v>
      </c>
    </row>
    <row r="163" spans="1:7" ht="12.75">
      <c r="A163" s="393"/>
      <c r="B163" s="393"/>
      <c r="C163" s="393"/>
      <c r="D163" s="1"/>
      <c r="E163" s="1"/>
      <c r="F163" s="1"/>
      <c r="G163" s="65"/>
    </row>
    <row r="164" spans="1:7" ht="12.75">
      <c r="A164" s="392" t="s">
        <v>299</v>
      </c>
      <c r="B164" s="392"/>
      <c r="C164" s="392"/>
      <c r="D164" s="126">
        <f>SUM(D158:D163)</f>
        <v>0</v>
      </c>
      <c r="E164" s="134">
        <f>SUM(E158:E163)</f>
        <v>0</v>
      </c>
      <c r="F164" s="126">
        <f>SUM(F158:F163)</f>
        <v>0</v>
      </c>
      <c r="G164" s="126" t="s">
        <v>391</v>
      </c>
    </row>
    <row r="165" spans="1:7" ht="12.75">
      <c r="A165" s="394"/>
      <c r="B165" s="395"/>
      <c r="C165" s="396"/>
      <c r="D165" s="1"/>
      <c r="E165" s="1"/>
      <c r="F165" s="1"/>
      <c r="G165" s="1"/>
    </row>
    <row r="166" spans="1:7" ht="12.75">
      <c r="A166" s="392" t="s">
        <v>300</v>
      </c>
      <c r="B166" s="392"/>
      <c r="C166" s="392"/>
      <c r="D166" s="121" t="s">
        <v>291</v>
      </c>
      <c r="E166" s="121" t="s">
        <v>292</v>
      </c>
      <c r="F166" s="121" t="s">
        <v>293</v>
      </c>
      <c r="G166" s="121" t="s">
        <v>237</v>
      </c>
    </row>
    <row r="167" spans="1:7" ht="12.75">
      <c r="A167" s="377" t="s">
        <v>301</v>
      </c>
      <c r="B167" s="377"/>
      <c r="C167" s="377"/>
      <c r="D167" s="124">
        <v>0</v>
      </c>
      <c r="E167" s="124">
        <v>0</v>
      </c>
      <c r="F167" s="124">
        <v>0</v>
      </c>
      <c r="G167" s="125">
        <f>SUM(D167:F167)</f>
        <v>0</v>
      </c>
    </row>
    <row r="168" spans="1:7" ht="12.75">
      <c r="A168" s="377" t="s">
        <v>302</v>
      </c>
      <c r="B168" s="377"/>
      <c r="C168" s="377"/>
      <c r="D168" s="124">
        <v>0</v>
      </c>
      <c r="E168" s="124">
        <v>0</v>
      </c>
      <c r="F168" s="124">
        <v>0</v>
      </c>
      <c r="G168" s="125">
        <f>SUM(E168:F168)</f>
        <v>0</v>
      </c>
    </row>
    <row r="169" spans="1:7" ht="12.75">
      <c r="A169" s="377" t="s">
        <v>303</v>
      </c>
      <c r="B169" s="377"/>
      <c r="C169" s="377"/>
      <c r="D169" s="124">
        <v>0</v>
      </c>
      <c r="E169" s="124" t="s">
        <v>391</v>
      </c>
      <c r="F169" s="124">
        <v>0</v>
      </c>
      <c r="G169" s="125" t="s">
        <v>391</v>
      </c>
    </row>
    <row r="170" spans="1:7" ht="12.75">
      <c r="A170" s="377" t="s">
        <v>304</v>
      </c>
      <c r="B170" s="377"/>
      <c r="C170" s="377"/>
      <c r="D170" s="124">
        <v>0</v>
      </c>
      <c r="E170" s="124">
        <v>0</v>
      </c>
      <c r="F170" s="124">
        <v>0</v>
      </c>
      <c r="G170" s="125">
        <f>SUM(D170:F170)</f>
        <v>0</v>
      </c>
    </row>
    <row r="171" spans="1:7" ht="12.75">
      <c r="A171" s="394"/>
      <c r="B171" s="395"/>
      <c r="C171" s="396"/>
      <c r="D171" s="127"/>
      <c r="E171" s="127"/>
      <c r="F171" s="127"/>
      <c r="G171" s="125"/>
    </row>
    <row r="172" spans="1:7" ht="12.75">
      <c r="A172" s="392" t="s">
        <v>305</v>
      </c>
      <c r="B172" s="392"/>
      <c r="C172" s="392"/>
      <c r="D172" s="126">
        <f>SUM(D167:D170)</f>
        <v>0</v>
      </c>
      <c r="E172" s="134">
        <f>SUM(E167:E170)</f>
        <v>0</v>
      </c>
      <c r="F172" s="126">
        <f>SUM(F167:F170)</f>
        <v>0</v>
      </c>
      <c r="G172" s="126" t="s">
        <v>391</v>
      </c>
    </row>
    <row r="173" spans="1:7" s="64" customFormat="1" ht="12.75">
      <c r="A173" s="369"/>
      <c r="B173" s="369"/>
      <c r="C173" s="369"/>
      <c r="D173" s="369"/>
      <c r="E173" s="369"/>
      <c r="F173" s="369"/>
      <c r="G173" s="369"/>
    </row>
    <row r="174" spans="1:7" ht="12.75">
      <c r="A174" s="442" t="s">
        <v>358</v>
      </c>
      <c r="B174" s="442"/>
      <c r="C174" s="442"/>
      <c r="D174" s="442"/>
      <c r="E174" s="442"/>
      <c r="F174" s="442"/>
      <c r="G174" s="442"/>
    </row>
    <row r="175" spans="1:7" ht="9" customHeight="1">
      <c r="A175" s="442"/>
      <c r="B175" s="442"/>
      <c r="C175" s="442"/>
      <c r="D175" s="442"/>
      <c r="E175" s="442"/>
      <c r="F175" s="442"/>
      <c r="G175" s="442"/>
    </row>
    <row r="176" spans="1:7" ht="1.5" customHeight="1" hidden="1">
      <c r="A176" s="442"/>
      <c r="B176" s="442"/>
      <c r="C176" s="442"/>
      <c r="D176" s="442"/>
      <c r="E176" s="442"/>
      <c r="F176" s="442"/>
      <c r="G176" s="442"/>
    </row>
    <row r="177" spans="1:7" ht="12.75">
      <c r="A177" s="440" t="s">
        <v>285</v>
      </c>
      <c r="B177" s="440"/>
      <c r="C177" s="440"/>
      <c r="D177" s="374" t="s">
        <v>360</v>
      </c>
      <c r="E177" s="375"/>
      <c r="F177" s="375"/>
      <c r="G177" s="376"/>
    </row>
    <row r="178" spans="1:7" ht="12.75">
      <c r="A178" s="372" t="s">
        <v>286</v>
      </c>
      <c r="B178" s="372"/>
      <c r="C178" s="372"/>
      <c r="D178" s="373" t="s">
        <v>361</v>
      </c>
      <c r="E178" s="373"/>
      <c r="F178" s="373"/>
      <c r="G178" s="373"/>
    </row>
    <row r="179" spans="1:7" ht="12.75">
      <c r="A179" s="377" t="s">
        <v>287</v>
      </c>
      <c r="B179" s="377"/>
      <c r="C179" s="377"/>
      <c r="D179" s="389" t="s">
        <v>362</v>
      </c>
      <c r="E179" s="390"/>
      <c r="F179" s="390"/>
      <c r="G179" s="391"/>
    </row>
    <row r="180" spans="1:7" ht="12.75">
      <c r="A180" s="378" t="s">
        <v>288</v>
      </c>
      <c r="B180" s="379"/>
      <c r="C180" s="380"/>
      <c r="D180" s="400" t="s">
        <v>363</v>
      </c>
      <c r="E180" s="379"/>
      <c r="F180" s="379"/>
      <c r="G180" s="380"/>
    </row>
    <row r="181" spans="1:7" ht="12.75">
      <c r="A181" s="378" t="s">
        <v>289</v>
      </c>
      <c r="B181" s="379"/>
      <c r="C181" s="380"/>
      <c r="D181" s="400" t="s">
        <v>364</v>
      </c>
      <c r="E181" s="379"/>
      <c r="F181" s="379"/>
      <c r="G181" s="380"/>
    </row>
    <row r="182" spans="1:7" ht="12.75">
      <c r="A182" s="393"/>
      <c r="B182" s="393"/>
      <c r="C182" s="393"/>
      <c r="D182" s="393"/>
      <c r="E182" s="393"/>
      <c r="F182" s="393"/>
      <c r="G182" s="393"/>
    </row>
    <row r="183" spans="1:7" ht="12.75">
      <c r="A183" s="392" t="s">
        <v>290</v>
      </c>
      <c r="B183" s="392"/>
      <c r="C183" s="392"/>
      <c r="D183" s="121" t="s">
        <v>291</v>
      </c>
      <c r="E183" s="121" t="s">
        <v>292</v>
      </c>
      <c r="F183" s="121" t="s">
        <v>293</v>
      </c>
      <c r="G183" s="121" t="s">
        <v>237</v>
      </c>
    </row>
    <row r="184" spans="1:7" ht="12.75">
      <c r="A184" s="377" t="s">
        <v>294</v>
      </c>
      <c r="B184" s="377"/>
      <c r="C184" s="377"/>
      <c r="D184" s="124">
        <v>0</v>
      </c>
      <c r="E184" s="124">
        <v>0</v>
      </c>
      <c r="F184" s="124">
        <v>0</v>
      </c>
      <c r="G184" s="125">
        <f>SUM(D184:F184)</f>
        <v>0</v>
      </c>
    </row>
    <row r="185" spans="1:7" ht="12.75">
      <c r="A185" s="377" t="s">
        <v>295</v>
      </c>
      <c r="B185" s="377"/>
      <c r="C185" s="377"/>
      <c r="D185" s="124">
        <v>0</v>
      </c>
      <c r="E185" s="124">
        <v>0</v>
      </c>
      <c r="F185" s="124">
        <v>0</v>
      </c>
      <c r="G185" s="125">
        <f>SUM(D185:F185)</f>
        <v>0</v>
      </c>
    </row>
    <row r="186" spans="1:7" ht="12.75">
      <c r="A186" s="377" t="s">
        <v>296</v>
      </c>
      <c r="B186" s="377"/>
      <c r="C186" s="377"/>
      <c r="D186" s="124">
        <v>4590</v>
      </c>
      <c r="E186" s="124">
        <v>5243</v>
      </c>
      <c r="F186" s="124">
        <v>0</v>
      </c>
      <c r="G186" s="125">
        <f>SUM(D186:F186)</f>
        <v>9833</v>
      </c>
    </row>
    <row r="187" spans="1:7" ht="12.75">
      <c r="A187" s="377" t="s">
        <v>297</v>
      </c>
      <c r="B187" s="377"/>
      <c r="C187" s="377"/>
      <c r="D187" s="124">
        <v>0</v>
      </c>
      <c r="E187" s="124">
        <v>0</v>
      </c>
      <c r="F187" s="124">
        <v>0</v>
      </c>
      <c r="G187" s="125">
        <f>SUM(D187:F187)</f>
        <v>0</v>
      </c>
    </row>
    <row r="188" spans="1:7" ht="12.75">
      <c r="A188" s="377" t="s">
        <v>298</v>
      </c>
      <c r="B188" s="377"/>
      <c r="C188" s="377"/>
      <c r="D188" s="124">
        <v>0</v>
      </c>
      <c r="E188" s="124">
        <v>0</v>
      </c>
      <c r="F188" s="124">
        <v>0</v>
      </c>
      <c r="G188" s="125">
        <f>SUM(D188:F188)</f>
        <v>0</v>
      </c>
    </row>
    <row r="189" spans="1:7" ht="12.75">
      <c r="A189" s="393"/>
      <c r="B189" s="393"/>
      <c r="C189" s="393"/>
      <c r="D189" s="1"/>
      <c r="E189" s="1"/>
      <c r="F189" s="1"/>
      <c r="G189" s="65"/>
    </row>
    <row r="190" spans="1:7" ht="12.75">
      <c r="A190" s="392" t="s">
        <v>299</v>
      </c>
      <c r="B190" s="392"/>
      <c r="C190" s="392"/>
      <c r="D190" s="126">
        <f>SUM(D184:D189)</f>
        <v>4590</v>
      </c>
      <c r="E190" s="126">
        <f>SUM(E184:E189)</f>
        <v>5243</v>
      </c>
      <c r="F190" s="126">
        <f>SUM(F184:F189)</f>
        <v>0</v>
      </c>
      <c r="G190" s="126">
        <f>SUM(G184:G189)</f>
        <v>9833</v>
      </c>
    </row>
    <row r="191" spans="1:7" ht="12.75">
      <c r="A191" s="394"/>
      <c r="B191" s="395"/>
      <c r="C191" s="396"/>
      <c r="D191" s="1"/>
      <c r="E191" s="1"/>
      <c r="F191" s="1"/>
      <c r="G191" s="1"/>
    </row>
    <row r="192" spans="1:7" ht="12.75">
      <c r="A192" s="392" t="s">
        <v>300</v>
      </c>
      <c r="B192" s="392"/>
      <c r="C192" s="392"/>
      <c r="D192" s="121" t="s">
        <v>291</v>
      </c>
      <c r="E192" s="121" t="s">
        <v>292</v>
      </c>
      <c r="F192" s="121" t="s">
        <v>293</v>
      </c>
      <c r="G192" s="121" t="s">
        <v>237</v>
      </c>
    </row>
    <row r="193" spans="1:7" ht="12.75">
      <c r="A193" s="377" t="s">
        <v>301</v>
      </c>
      <c r="B193" s="377"/>
      <c r="C193" s="377"/>
      <c r="D193" s="124">
        <v>326</v>
      </c>
      <c r="E193" s="124">
        <v>761</v>
      </c>
      <c r="F193" s="124">
        <v>0</v>
      </c>
      <c r="G193" s="125">
        <f>SUM(D193:F193)</f>
        <v>1087</v>
      </c>
    </row>
    <row r="194" spans="1:7" ht="12.75">
      <c r="A194" s="377" t="s">
        <v>302</v>
      </c>
      <c r="B194" s="377"/>
      <c r="C194" s="377"/>
      <c r="D194" s="124">
        <v>300</v>
      </c>
      <c r="E194" s="124">
        <v>0</v>
      </c>
      <c r="F194" s="124">
        <v>0</v>
      </c>
      <c r="G194" s="125">
        <f>SUM(D194:F194)</f>
        <v>300</v>
      </c>
    </row>
    <row r="195" spans="1:7" ht="12.75">
      <c r="A195" s="377" t="s">
        <v>303</v>
      </c>
      <c r="B195" s="377"/>
      <c r="C195" s="377"/>
      <c r="D195" s="124">
        <v>1887</v>
      </c>
      <c r="E195" s="124">
        <v>4571</v>
      </c>
      <c r="F195" s="124">
        <v>0</v>
      </c>
      <c r="G195" s="125">
        <f>SUM(D195:F195)</f>
        <v>6458</v>
      </c>
    </row>
    <row r="196" spans="1:7" ht="12.75">
      <c r="A196" s="377" t="s">
        <v>304</v>
      </c>
      <c r="B196" s="377"/>
      <c r="C196" s="377"/>
      <c r="D196" s="124">
        <v>988</v>
      </c>
      <c r="E196" s="124">
        <v>1000</v>
      </c>
      <c r="F196" s="124">
        <v>0</v>
      </c>
      <c r="G196" s="125">
        <f>SUM(D196:F196)</f>
        <v>1988</v>
      </c>
    </row>
    <row r="197" spans="1:7" ht="12.75">
      <c r="A197" s="394"/>
      <c r="B197" s="395"/>
      <c r="C197" s="396"/>
      <c r="D197" s="127"/>
      <c r="E197" s="127"/>
      <c r="F197" s="127"/>
      <c r="G197" s="125"/>
    </row>
    <row r="198" spans="1:7" ht="12.75">
      <c r="A198" s="392" t="s">
        <v>305</v>
      </c>
      <c r="B198" s="392"/>
      <c r="C198" s="392"/>
      <c r="D198" s="128">
        <f>SUM(D193:D196)</f>
        <v>3501</v>
      </c>
      <c r="E198" s="128">
        <f>SUM(E193:E196)</f>
        <v>6332</v>
      </c>
      <c r="F198" s="128">
        <f>SUM(F193:F196)</f>
        <v>0</v>
      </c>
      <c r="G198" s="126">
        <f>SUM(G193:G196)</f>
        <v>9833</v>
      </c>
    </row>
  </sheetData>
  <sheetProtection/>
  <mergeCells count="238">
    <mergeCell ref="A171:C171"/>
    <mergeCell ref="A172:C172"/>
    <mergeCell ref="A164:C164"/>
    <mergeCell ref="A165:C165"/>
    <mergeCell ref="A166:C166"/>
    <mergeCell ref="A167:C167"/>
    <mergeCell ref="A169:C169"/>
    <mergeCell ref="D152:G152"/>
    <mergeCell ref="A159:C159"/>
    <mergeCell ref="A170:C170"/>
    <mergeCell ref="A168:C168"/>
    <mergeCell ref="A152:C152"/>
    <mergeCell ref="A191:C191"/>
    <mergeCell ref="A153:C153"/>
    <mergeCell ref="D153:G153"/>
    <mergeCell ref="A163:C163"/>
    <mergeCell ref="A154:C154"/>
    <mergeCell ref="D154:G154"/>
    <mergeCell ref="A155:C155"/>
    <mergeCell ref="D155:G155"/>
    <mergeCell ref="A160:C160"/>
    <mergeCell ref="A161:C161"/>
    <mergeCell ref="A198:C198"/>
    <mergeCell ref="A192:C192"/>
    <mergeCell ref="A193:C193"/>
    <mergeCell ref="A194:C194"/>
    <mergeCell ref="A195:C195"/>
    <mergeCell ref="A196:C196"/>
    <mergeCell ref="A197:C197"/>
    <mergeCell ref="A189:C189"/>
    <mergeCell ref="A185:C185"/>
    <mergeCell ref="D180:G180"/>
    <mergeCell ref="A184:C184"/>
    <mergeCell ref="A186:C186"/>
    <mergeCell ref="A187:C187"/>
    <mergeCell ref="A181:C181"/>
    <mergeCell ref="D181:G181"/>
    <mergeCell ref="A182:G182"/>
    <mergeCell ref="A183:C183"/>
    <mergeCell ref="A190:C190"/>
    <mergeCell ref="A178:C178"/>
    <mergeCell ref="A174:G176"/>
    <mergeCell ref="A177:C177"/>
    <mergeCell ref="D177:G177"/>
    <mergeCell ref="D178:G178"/>
    <mergeCell ref="A179:C179"/>
    <mergeCell ref="D179:G179"/>
    <mergeCell ref="A188:C188"/>
    <mergeCell ref="A180:C180"/>
    <mergeCell ref="A131:C131"/>
    <mergeCell ref="A143:C143"/>
    <mergeCell ref="A144:C144"/>
    <mergeCell ref="A145:C145"/>
    <mergeCell ref="A142:C142"/>
    <mergeCell ref="A132:C132"/>
    <mergeCell ref="A146:C146"/>
    <mergeCell ref="A136:C136"/>
    <mergeCell ref="A137:C137"/>
    <mergeCell ref="A138:C138"/>
    <mergeCell ref="A139:C139"/>
    <mergeCell ref="A141:C141"/>
    <mergeCell ref="A140:C140"/>
    <mergeCell ref="D131:G131"/>
    <mergeCell ref="A162:C162"/>
    <mergeCell ref="A147:C147"/>
    <mergeCell ref="A148:C148"/>
    <mergeCell ref="A149:C149"/>
    <mergeCell ref="A157:C157"/>
    <mergeCell ref="A158:C158"/>
    <mergeCell ref="A156:G156"/>
    <mergeCell ref="A151:C151"/>
    <mergeCell ref="D151:G151"/>
    <mergeCell ref="D132:G132"/>
    <mergeCell ref="A133:G133"/>
    <mergeCell ref="A134:C134"/>
    <mergeCell ref="A135:C135"/>
    <mergeCell ref="A125:C125"/>
    <mergeCell ref="A128:C128"/>
    <mergeCell ref="A130:C130"/>
    <mergeCell ref="D130:G130"/>
    <mergeCell ref="D128:G128"/>
    <mergeCell ref="A129:C129"/>
    <mergeCell ref="D129:G129"/>
    <mergeCell ref="A121:C121"/>
    <mergeCell ref="A122:C122"/>
    <mergeCell ref="A123:C123"/>
    <mergeCell ref="A124:C124"/>
    <mergeCell ref="A120:C120"/>
    <mergeCell ref="A109:G109"/>
    <mergeCell ref="A110:C110"/>
    <mergeCell ref="A111:C111"/>
    <mergeCell ref="A112:C112"/>
    <mergeCell ref="A113:C113"/>
    <mergeCell ref="A119:C119"/>
    <mergeCell ref="A118:C118"/>
    <mergeCell ref="A116:C116"/>
    <mergeCell ref="A97:C97"/>
    <mergeCell ref="A98:C98"/>
    <mergeCell ref="A106:C106"/>
    <mergeCell ref="A100:C100"/>
    <mergeCell ref="A101:G102"/>
    <mergeCell ref="D105:G105"/>
    <mergeCell ref="D106:G106"/>
    <mergeCell ref="A117:C117"/>
    <mergeCell ref="D108:G108"/>
    <mergeCell ref="D104:G104"/>
    <mergeCell ref="A105:C105"/>
    <mergeCell ref="A114:C114"/>
    <mergeCell ref="A115:C115"/>
    <mergeCell ref="A107:C107"/>
    <mergeCell ref="A104:C104"/>
    <mergeCell ref="A108:C108"/>
    <mergeCell ref="D107:G107"/>
    <mergeCell ref="A103:G103"/>
    <mergeCell ref="A89:C89"/>
    <mergeCell ref="D89:E89"/>
    <mergeCell ref="A90:C90"/>
    <mergeCell ref="D90:E90"/>
    <mergeCell ref="A91:G93"/>
    <mergeCell ref="A94:C94"/>
    <mergeCell ref="A99:C99"/>
    <mergeCell ref="A95:C95"/>
    <mergeCell ref="A96:C96"/>
    <mergeCell ref="A88:C88"/>
    <mergeCell ref="D88:E88"/>
    <mergeCell ref="D79:G79"/>
    <mergeCell ref="D67:G67"/>
    <mergeCell ref="D68:G68"/>
    <mergeCell ref="D69:G69"/>
    <mergeCell ref="D71:G71"/>
    <mergeCell ref="D72:G72"/>
    <mergeCell ref="D74:G74"/>
    <mergeCell ref="D75:G75"/>
    <mergeCell ref="A87:C87"/>
    <mergeCell ref="D87:E87"/>
    <mergeCell ref="A82:G82"/>
    <mergeCell ref="A83:C83"/>
    <mergeCell ref="A84:C84"/>
    <mergeCell ref="D84:E84"/>
    <mergeCell ref="A85:C85"/>
    <mergeCell ref="D85:E85"/>
    <mergeCell ref="A86:C86"/>
    <mergeCell ref="D86:E86"/>
    <mergeCell ref="A63:C63"/>
    <mergeCell ref="D63:G63"/>
    <mergeCell ref="D73:G73"/>
    <mergeCell ref="D80:G80"/>
    <mergeCell ref="A65:C80"/>
    <mergeCell ref="D65:G65"/>
    <mergeCell ref="D76:G76"/>
    <mergeCell ref="D78:G78"/>
    <mergeCell ref="A64:C64"/>
    <mergeCell ref="D64:G64"/>
    <mergeCell ref="A81:C81"/>
    <mergeCell ref="D81:G81"/>
    <mergeCell ref="D66:G66"/>
    <mergeCell ref="D77:G77"/>
    <mergeCell ref="D70:G70"/>
    <mergeCell ref="D61:G61"/>
    <mergeCell ref="D62:G62"/>
    <mergeCell ref="A57:C57"/>
    <mergeCell ref="A58:G59"/>
    <mergeCell ref="A60:C60"/>
    <mergeCell ref="D60:G60"/>
    <mergeCell ref="A46:C46"/>
    <mergeCell ref="A47:C47"/>
    <mergeCell ref="A48:C48"/>
    <mergeCell ref="A62:C62"/>
    <mergeCell ref="A61:C61"/>
    <mergeCell ref="A56:C56"/>
    <mergeCell ref="A50:C50"/>
    <mergeCell ref="A53:C53"/>
    <mergeCell ref="A54:C54"/>
    <mergeCell ref="A51:C51"/>
    <mergeCell ref="A52:C52"/>
    <mergeCell ref="A55:C55"/>
    <mergeCell ref="D32:G32"/>
    <mergeCell ref="D31:G31"/>
    <mergeCell ref="A41:C41"/>
    <mergeCell ref="A42:C42"/>
    <mergeCell ref="D42:E42"/>
    <mergeCell ref="A33:C33"/>
    <mergeCell ref="D33:G33"/>
    <mergeCell ref="A34:C37"/>
    <mergeCell ref="D37:G37"/>
    <mergeCell ref="A38:C38"/>
    <mergeCell ref="A40:C40"/>
    <mergeCell ref="D49:E49"/>
    <mergeCell ref="A49:C49"/>
    <mergeCell ref="A39:G39"/>
    <mergeCell ref="D43:E43"/>
    <mergeCell ref="A44:C44"/>
    <mergeCell ref="A45:C45"/>
    <mergeCell ref="D45:E45"/>
    <mergeCell ref="D44:E44"/>
    <mergeCell ref="A43:C43"/>
    <mergeCell ref="D34:G34"/>
    <mergeCell ref="D35:G35"/>
    <mergeCell ref="D36:G36"/>
    <mergeCell ref="D38:G38"/>
    <mergeCell ref="A29:C29"/>
    <mergeCell ref="D29:G29"/>
    <mergeCell ref="A12:C12"/>
    <mergeCell ref="A13:C13"/>
    <mergeCell ref="A23:C23"/>
    <mergeCell ref="A24:C24"/>
    <mergeCell ref="A25:C25"/>
    <mergeCell ref="A26:C26"/>
    <mergeCell ref="A11:G11"/>
    <mergeCell ref="A30:C30"/>
    <mergeCell ref="D30:G30"/>
    <mergeCell ref="A16:C16"/>
    <mergeCell ref="A17:C17"/>
    <mergeCell ref="A18:C18"/>
    <mergeCell ref="A19:C19"/>
    <mergeCell ref="A20:C20"/>
    <mergeCell ref="A28:G28"/>
    <mergeCell ref="A27:C27"/>
    <mergeCell ref="A10:C10"/>
    <mergeCell ref="D10:G10"/>
    <mergeCell ref="A6:C6"/>
    <mergeCell ref="A32:C32"/>
    <mergeCell ref="A31:C31"/>
    <mergeCell ref="D8:G8"/>
    <mergeCell ref="A9:C9"/>
    <mergeCell ref="D9:G9"/>
    <mergeCell ref="A21:C21"/>
    <mergeCell ref="A22:C22"/>
    <mergeCell ref="A173:G173"/>
    <mergeCell ref="A1:G3"/>
    <mergeCell ref="A4:G4"/>
    <mergeCell ref="A5:G5"/>
    <mergeCell ref="A7:C7"/>
    <mergeCell ref="D7:G7"/>
    <mergeCell ref="D6:G6"/>
    <mergeCell ref="A8:C8"/>
    <mergeCell ref="A14:C14"/>
    <mergeCell ref="A15:C15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&amp;L7. melléklet a 4/2014. (III.01.) önk.rendelethez, ezer Ft</oddHeader>
  </headerFooter>
  <rowBreaks count="3" manualBreakCount="3">
    <brk id="59" max="6" man="1"/>
    <brk id="102" max="6" man="1"/>
    <brk id="14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42.7109375" style="0" customWidth="1"/>
    <col min="2" max="2" width="14.140625" style="0" bestFit="1" customWidth="1"/>
    <col min="3" max="3" width="12.140625" style="0" customWidth="1"/>
    <col min="4" max="4" width="11.28125" style="0" bestFit="1" customWidth="1"/>
    <col min="5" max="5" width="11.57421875" style="0" customWidth="1"/>
    <col min="6" max="6" width="10.00390625" style="0" customWidth="1"/>
    <col min="7" max="7" width="10.00390625" style="0" bestFit="1" customWidth="1"/>
    <col min="8" max="8" width="11.00390625" style="0" customWidth="1"/>
    <col min="9" max="9" width="9.8515625" style="0" customWidth="1"/>
    <col min="10" max="10" width="12.421875" style="0" bestFit="1" customWidth="1"/>
  </cols>
  <sheetData>
    <row r="1" spans="1:9" ht="18">
      <c r="A1" s="446" t="s">
        <v>210</v>
      </c>
      <c r="B1" s="446"/>
      <c r="C1" s="446"/>
      <c r="D1" s="446"/>
      <c r="E1" s="446"/>
      <c r="F1" s="446"/>
      <c r="G1" s="446"/>
      <c r="H1" s="446"/>
      <c r="I1" s="446"/>
    </row>
    <row r="2" spans="1:9" ht="18">
      <c r="A2" s="447" t="s">
        <v>472</v>
      </c>
      <c r="B2" s="447"/>
      <c r="C2" s="447"/>
      <c r="D2" s="447"/>
      <c r="E2" s="447"/>
      <c r="F2" s="447"/>
      <c r="G2" s="447"/>
      <c r="H2" s="447"/>
      <c r="I2" s="447"/>
    </row>
    <row r="3" spans="1:9" ht="12.75">
      <c r="A3" s="263"/>
      <c r="B3" s="263"/>
      <c r="C3" s="263"/>
      <c r="D3" s="263"/>
      <c r="E3" s="263"/>
      <c r="F3" s="263"/>
      <c r="G3" s="263"/>
      <c r="H3" s="263"/>
      <c r="I3" s="263"/>
    </row>
    <row r="4" spans="1:9" ht="12.75">
      <c r="A4" s="263"/>
      <c r="B4" s="263"/>
      <c r="C4" s="263"/>
      <c r="D4" s="263"/>
      <c r="E4" s="263"/>
      <c r="F4" s="263"/>
      <c r="G4" s="263"/>
      <c r="H4" s="263"/>
      <c r="I4" s="263"/>
    </row>
    <row r="5" spans="1:9" ht="12.75">
      <c r="A5" s="264" t="s">
        <v>99</v>
      </c>
      <c r="B5" s="265" t="s">
        <v>211</v>
      </c>
      <c r="C5" s="266" t="s">
        <v>271</v>
      </c>
      <c r="D5" s="448" t="s">
        <v>473</v>
      </c>
      <c r="E5" s="449"/>
      <c r="F5" s="449"/>
      <c r="G5" s="449"/>
      <c r="H5" s="449"/>
      <c r="I5" s="450"/>
    </row>
    <row r="6" spans="1:9" s="48" customFormat="1" ht="12.75">
      <c r="A6" s="28" t="s">
        <v>275</v>
      </c>
      <c r="B6" s="44" t="s">
        <v>215</v>
      </c>
      <c r="C6" s="267">
        <v>187</v>
      </c>
      <c r="D6" s="451"/>
      <c r="E6" s="452"/>
      <c r="F6" s="452"/>
      <c r="G6" s="452"/>
      <c r="H6" s="452"/>
      <c r="I6" s="453"/>
    </row>
    <row r="7" spans="1:9" s="48" customFormat="1" ht="12.75">
      <c r="A7" s="28" t="s">
        <v>474</v>
      </c>
      <c r="B7" s="44" t="s">
        <v>276</v>
      </c>
      <c r="C7" s="267">
        <v>77024</v>
      </c>
      <c r="D7" s="451"/>
      <c r="E7" s="452"/>
      <c r="F7" s="452"/>
      <c r="G7" s="452"/>
      <c r="H7" s="452"/>
      <c r="I7" s="453"/>
    </row>
    <row r="8" spans="1:9" ht="12.75">
      <c r="A8" s="268" t="s">
        <v>216</v>
      </c>
      <c r="B8" s="269"/>
      <c r="C8" s="270">
        <f>SUM(C6:C7)</f>
        <v>77211</v>
      </c>
      <c r="D8" s="454"/>
      <c r="E8" s="455"/>
      <c r="F8" s="455"/>
      <c r="G8" s="455"/>
      <c r="H8" s="455"/>
      <c r="I8" s="456"/>
    </row>
    <row r="9" spans="1:9" ht="12.75">
      <c r="A9" s="271"/>
      <c r="B9" s="272"/>
      <c r="C9" s="273"/>
      <c r="D9" s="122"/>
      <c r="E9" s="122"/>
      <c r="F9" s="122"/>
      <c r="G9" s="122"/>
      <c r="H9" s="122"/>
      <c r="I9" s="122"/>
    </row>
    <row r="10" spans="1:9" ht="12.75">
      <c r="A10" s="264" t="s">
        <v>99</v>
      </c>
      <c r="B10" s="266"/>
      <c r="C10" s="266" t="s">
        <v>271</v>
      </c>
      <c r="D10" s="266" t="s">
        <v>212</v>
      </c>
      <c r="E10" s="266" t="s">
        <v>213</v>
      </c>
      <c r="F10" s="266" t="s">
        <v>214</v>
      </c>
      <c r="G10" s="121" t="s">
        <v>272</v>
      </c>
      <c r="H10" s="121" t="s">
        <v>273</v>
      </c>
      <c r="I10" s="121" t="s">
        <v>274</v>
      </c>
    </row>
    <row r="11" spans="1:9" ht="38.25" customHeight="1">
      <c r="A11" s="457" t="s">
        <v>217</v>
      </c>
      <c r="B11" s="458"/>
      <c r="C11" s="274">
        <v>10688</v>
      </c>
      <c r="D11" s="274">
        <v>10604</v>
      </c>
      <c r="E11" s="274">
        <v>14485</v>
      </c>
      <c r="F11" s="274">
        <v>60241</v>
      </c>
      <c r="G11" s="275">
        <v>57641</v>
      </c>
      <c r="H11" s="275">
        <v>55041</v>
      </c>
      <c r="I11" s="275">
        <v>49392</v>
      </c>
    </row>
    <row r="12" spans="1:9" ht="38.25" customHeight="1">
      <c r="A12" s="444" t="s">
        <v>277</v>
      </c>
      <c r="B12" s="445"/>
      <c r="C12" s="274">
        <v>20837</v>
      </c>
      <c r="D12" s="274"/>
      <c r="E12" s="274"/>
      <c r="F12" s="274"/>
      <c r="G12" s="275"/>
      <c r="H12" s="275"/>
      <c r="I12" s="275"/>
    </row>
    <row r="13" spans="1:9" s="48" customFormat="1" ht="38.25" customHeight="1">
      <c r="A13" s="444" t="s">
        <v>278</v>
      </c>
      <c r="B13" s="445"/>
      <c r="C13" s="274">
        <v>13000</v>
      </c>
      <c r="D13" s="274"/>
      <c r="E13" s="274"/>
      <c r="F13" s="274"/>
      <c r="G13" s="275"/>
      <c r="H13" s="275"/>
      <c r="I13" s="275"/>
    </row>
    <row r="14" spans="1:9" s="48" customFormat="1" ht="42.75" customHeight="1">
      <c r="A14" s="444" t="s">
        <v>376</v>
      </c>
      <c r="B14" s="445"/>
      <c r="C14" s="276">
        <v>3499</v>
      </c>
      <c r="D14" s="276"/>
      <c r="E14" s="276"/>
      <c r="F14" s="276"/>
      <c r="G14" s="277"/>
      <c r="H14" s="277"/>
      <c r="I14" s="277"/>
    </row>
    <row r="15" spans="1:9" s="48" customFormat="1" ht="42.75" customHeight="1">
      <c r="A15" s="444" t="s">
        <v>279</v>
      </c>
      <c r="B15" s="445"/>
      <c r="C15" s="276">
        <v>7500</v>
      </c>
      <c r="D15" s="276"/>
      <c r="E15" s="276"/>
      <c r="F15" s="276"/>
      <c r="G15" s="277"/>
      <c r="H15" s="277"/>
      <c r="I15" s="277"/>
    </row>
    <row r="16" spans="1:9" ht="12.75">
      <c r="A16" s="268" t="s">
        <v>218</v>
      </c>
      <c r="B16" s="270"/>
      <c r="C16" s="270">
        <f>SUM(C11:C15)</f>
        <v>55524</v>
      </c>
      <c r="D16" s="270">
        <f aca="true" t="shared" si="0" ref="D16:I16">SUM(D11:D13)</f>
        <v>10604</v>
      </c>
      <c r="E16" s="270">
        <f t="shared" si="0"/>
        <v>14485</v>
      </c>
      <c r="F16" s="270">
        <f t="shared" si="0"/>
        <v>60241</v>
      </c>
      <c r="G16" s="270">
        <f t="shared" si="0"/>
        <v>57641</v>
      </c>
      <c r="H16" s="270">
        <f t="shared" si="0"/>
        <v>55041</v>
      </c>
      <c r="I16" s="270">
        <f t="shared" si="0"/>
        <v>49392</v>
      </c>
    </row>
    <row r="17" spans="1:9" ht="12.75">
      <c r="A17" s="12"/>
      <c r="B17" s="48"/>
      <c r="C17" s="48"/>
      <c r="D17" s="48"/>
      <c r="E17" s="48"/>
      <c r="F17" s="48"/>
      <c r="G17" s="48"/>
      <c r="H17" s="48"/>
      <c r="I17" s="48"/>
    </row>
    <row r="18" spans="1:9" ht="12.75">
      <c r="A18" s="278" t="s">
        <v>219</v>
      </c>
      <c r="B18" s="123"/>
      <c r="C18" s="279"/>
      <c r="D18" s="266" t="s">
        <v>280</v>
      </c>
      <c r="E18" s="48"/>
      <c r="F18" s="48"/>
      <c r="G18" s="48"/>
      <c r="H18" s="48"/>
      <c r="I18" s="48"/>
    </row>
    <row r="19" spans="1:9" ht="25.5">
      <c r="A19" s="28" t="s">
        <v>281</v>
      </c>
      <c r="B19" s="280"/>
      <c r="C19" s="281"/>
      <c r="D19" s="282">
        <v>38552</v>
      </c>
      <c r="E19" s="48"/>
      <c r="F19" s="48"/>
      <c r="G19" s="48"/>
      <c r="H19" s="48"/>
      <c r="I19" s="48"/>
    </row>
    <row r="20" spans="1:9" ht="12.75">
      <c r="A20" s="260" t="s">
        <v>220</v>
      </c>
      <c r="B20" s="248"/>
      <c r="C20" s="283"/>
      <c r="D20" s="283">
        <f>SUM(D19:D19)</f>
        <v>38552</v>
      </c>
      <c r="E20" s="48"/>
      <c r="F20" s="48"/>
      <c r="G20" s="48"/>
      <c r="H20" s="48"/>
      <c r="I20" s="48"/>
    </row>
    <row r="21" spans="1:9" ht="12.75">
      <c r="A21" s="94"/>
      <c r="B21" s="280"/>
      <c r="C21" s="281"/>
      <c r="D21" s="48"/>
      <c r="E21" s="48"/>
      <c r="F21" s="48"/>
      <c r="G21" s="48"/>
      <c r="H21" s="48"/>
      <c r="I21" s="48"/>
    </row>
    <row r="22" spans="1:9" ht="12.75">
      <c r="A22" s="392" t="s">
        <v>221</v>
      </c>
      <c r="B22" s="392"/>
      <c r="C22" s="266"/>
      <c r="D22" s="266" t="s">
        <v>212</v>
      </c>
      <c r="E22" s="266" t="s">
        <v>213</v>
      </c>
      <c r="F22" s="48"/>
      <c r="G22" s="48"/>
      <c r="H22" s="48"/>
      <c r="I22" s="48"/>
    </row>
    <row r="23" spans="1:5" s="48" customFormat="1" ht="12.75">
      <c r="A23" s="443" t="s">
        <v>222</v>
      </c>
      <c r="B23" s="443"/>
      <c r="C23" s="285"/>
      <c r="D23" s="246">
        <v>360</v>
      </c>
      <c r="E23" s="246"/>
    </row>
    <row r="24" spans="1:9" ht="25.5">
      <c r="A24" s="284" t="s">
        <v>223</v>
      </c>
      <c r="B24" s="284"/>
      <c r="C24" s="285"/>
      <c r="D24" s="285">
        <v>488</v>
      </c>
      <c r="E24" s="285">
        <v>488</v>
      </c>
      <c r="F24" s="48"/>
      <c r="G24" s="48"/>
      <c r="H24" s="48"/>
      <c r="I24" s="48"/>
    </row>
    <row r="25" spans="1:9" ht="12.75">
      <c r="A25" s="284" t="s">
        <v>475</v>
      </c>
      <c r="B25" s="284"/>
      <c r="C25" s="285"/>
      <c r="D25" s="285">
        <v>27352</v>
      </c>
      <c r="E25" s="285"/>
      <c r="F25" s="48"/>
      <c r="G25" s="48"/>
      <c r="H25" s="48"/>
      <c r="I25" s="48"/>
    </row>
    <row r="26" spans="1:9" ht="12.75">
      <c r="A26" s="392" t="s">
        <v>224</v>
      </c>
      <c r="B26" s="392"/>
      <c r="C26" s="286"/>
      <c r="D26" s="286">
        <f>SUM(D23:D25)</f>
        <v>28200</v>
      </c>
      <c r="E26" s="286">
        <f>SUM(E23:E25)</f>
        <v>488</v>
      </c>
      <c r="F26" s="287"/>
      <c r="G26" s="48"/>
      <c r="H26" s="48"/>
      <c r="I26" s="48"/>
    </row>
  </sheetData>
  <sheetProtection/>
  <mergeCells count="11">
    <mergeCell ref="A13:B13"/>
    <mergeCell ref="A14:B14"/>
    <mergeCell ref="A1:I1"/>
    <mergeCell ref="A2:I2"/>
    <mergeCell ref="D5:I8"/>
    <mergeCell ref="A11:B11"/>
    <mergeCell ref="A12:B12"/>
    <mergeCell ref="A22:B22"/>
    <mergeCell ref="A23:B23"/>
    <mergeCell ref="A26:B26"/>
    <mergeCell ref="A15:B15"/>
  </mergeCells>
  <printOptions heading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Header>&amp;L8. melléklet a 4/2014. (III.01.) önk.rendelethez,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1">
      <selection activeCell="F16" sqref="F16"/>
    </sheetView>
  </sheetViews>
  <sheetFormatPr defaultColWidth="9.140625" defaultRowHeight="12.75"/>
  <cols>
    <col min="2" max="2" width="14.00390625" style="0" customWidth="1"/>
    <col min="3" max="3" width="17.57421875" style="0" customWidth="1"/>
    <col min="4" max="4" width="10.28125" style="0" customWidth="1"/>
    <col min="6" max="6" width="14.421875" style="0" customWidth="1"/>
    <col min="7" max="7" width="13.8515625" style="0" customWidth="1"/>
    <col min="8" max="8" width="13.28125" style="0" customWidth="1"/>
    <col min="9" max="9" width="26.8515625" style="0" customWidth="1"/>
  </cols>
  <sheetData>
    <row r="1" spans="1:9" ht="18.75">
      <c r="A1" s="460" t="s">
        <v>479</v>
      </c>
      <c r="B1" s="460"/>
      <c r="C1" s="460"/>
      <c r="D1" s="460"/>
      <c r="E1" s="460"/>
      <c r="F1" s="460"/>
      <c r="G1" s="460"/>
      <c r="H1" s="460"/>
      <c r="I1" s="460"/>
    </row>
    <row r="2" spans="1:9" ht="60">
      <c r="A2" s="329" t="s">
        <v>480</v>
      </c>
      <c r="B2" s="330" t="s">
        <v>481</v>
      </c>
      <c r="C2" s="330" t="s">
        <v>482</v>
      </c>
      <c r="D2" s="330" t="s">
        <v>483</v>
      </c>
      <c r="E2" s="330" t="s">
        <v>211</v>
      </c>
      <c r="F2" s="330" t="s">
        <v>484</v>
      </c>
      <c r="G2" s="330" t="s">
        <v>485</v>
      </c>
      <c r="H2" s="330" t="s">
        <v>486</v>
      </c>
      <c r="I2" s="330" t="s">
        <v>494</v>
      </c>
    </row>
    <row r="3" spans="1:9" ht="12.75">
      <c r="A3" s="461" t="s">
        <v>117</v>
      </c>
      <c r="B3" s="462" t="s">
        <v>487</v>
      </c>
      <c r="C3" s="463">
        <v>38714</v>
      </c>
      <c r="D3" s="331">
        <v>38805</v>
      </c>
      <c r="E3" s="463">
        <v>42093</v>
      </c>
      <c r="F3" s="464">
        <v>1205330008965</v>
      </c>
      <c r="G3" s="332">
        <v>828</v>
      </c>
      <c r="H3" s="465">
        <v>908</v>
      </c>
      <c r="I3" s="466">
        <v>187</v>
      </c>
    </row>
    <row r="4" spans="1:9" ht="12.75">
      <c r="A4" s="461"/>
      <c r="B4" s="462"/>
      <c r="C4" s="463"/>
      <c r="D4" s="331">
        <v>38966</v>
      </c>
      <c r="E4" s="463"/>
      <c r="F4" s="464"/>
      <c r="G4" s="332" t="s">
        <v>488</v>
      </c>
      <c r="H4" s="465"/>
      <c r="I4" s="466"/>
    </row>
    <row r="5" spans="1:9" ht="24" customHeight="1">
      <c r="A5" s="461"/>
      <c r="B5" s="462"/>
      <c r="C5" s="463"/>
      <c r="D5" s="23"/>
      <c r="E5" s="463"/>
      <c r="F5" s="464"/>
      <c r="G5" s="332" t="s">
        <v>489</v>
      </c>
      <c r="H5" s="465"/>
      <c r="I5" s="466"/>
    </row>
    <row r="6" spans="1:9" ht="12.75">
      <c r="A6" s="461" t="s">
        <v>118</v>
      </c>
      <c r="B6" s="462" t="s">
        <v>490</v>
      </c>
      <c r="C6" s="463">
        <v>39499</v>
      </c>
      <c r="D6" s="463">
        <v>39499</v>
      </c>
      <c r="E6" s="463">
        <v>46803</v>
      </c>
      <c r="F6" s="462" t="s">
        <v>491</v>
      </c>
      <c r="G6" s="466" t="s">
        <v>495</v>
      </c>
      <c r="H6" s="465">
        <v>220664</v>
      </c>
      <c r="I6" s="465">
        <v>77024</v>
      </c>
    </row>
    <row r="7" spans="1:9" ht="33.75" customHeight="1">
      <c r="A7" s="461"/>
      <c r="B7" s="462"/>
      <c r="C7" s="463"/>
      <c r="D7" s="463"/>
      <c r="E7" s="463"/>
      <c r="F7" s="462"/>
      <c r="G7" s="466"/>
      <c r="H7" s="465"/>
      <c r="I7" s="465"/>
    </row>
    <row r="9" spans="1:9" ht="12.75">
      <c r="A9" s="459" t="s">
        <v>492</v>
      </c>
      <c r="B9" s="459"/>
      <c r="C9" s="459"/>
      <c r="D9" s="459"/>
      <c r="E9" s="459"/>
      <c r="F9" s="459"/>
      <c r="G9" s="459"/>
      <c r="H9" s="459"/>
      <c r="I9" s="459"/>
    </row>
    <row r="10" spans="1:9" ht="12.75">
      <c r="A10" s="459"/>
      <c r="B10" s="459"/>
      <c r="C10" s="459"/>
      <c r="D10" s="459"/>
      <c r="E10" s="459"/>
      <c r="F10" s="459"/>
      <c r="G10" s="459"/>
      <c r="H10" s="459"/>
      <c r="I10" s="459"/>
    </row>
    <row r="11" spans="1:9" ht="12.75">
      <c r="A11" s="459"/>
      <c r="B11" s="459"/>
      <c r="C11" s="459"/>
      <c r="D11" s="459"/>
      <c r="E11" s="459"/>
      <c r="F11" s="459"/>
      <c r="G11" s="459"/>
      <c r="H11" s="459"/>
      <c r="I11" s="459"/>
    </row>
    <row r="12" spans="1:9" ht="12.75">
      <c r="A12" s="459"/>
      <c r="B12" s="459"/>
      <c r="C12" s="459"/>
      <c r="D12" s="459"/>
      <c r="E12" s="459"/>
      <c r="F12" s="459"/>
      <c r="G12" s="459"/>
      <c r="H12" s="459"/>
      <c r="I12" s="459"/>
    </row>
  </sheetData>
  <sheetProtection/>
  <mergeCells count="18">
    <mergeCell ref="H6:H7"/>
    <mergeCell ref="I6:I7"/>
    <mergeCell ref="A6:A7"/>
    <mergeCell ref="B6:B7"/>
    <mergeCell ref="C6:C7"/>
    <mergeCell ref="D6:D7"/>
    <mergeCell ref="E6:E7"/>
    <mergeCell ref="F6:F7"/>
    <mergeCell ref="A9:I12"/>
    <mergeCell ref="A1:I1"/>
    <mergeCell ref="A3:A5"/>
    <mergeCell ref="B3:B5"/>
    <mergeCell ref="C3:C5"/>
    <mergeCell ref="E3:E5"/>
    <mergeCell ref="F3:F5"/>
    <mergeCell ref="H3:H5"/>
    <mergeCell ref="I3:I5"/>
    <mergeCell ref="G6:G7"/>
  </mergeCells>
  <printOptions headings="1"/>
  <pageMargins left="0.7" right="0.7" top="0.75" bottom="0.75" header="0.3" footer="0.3"/>
  <pageSetup horizontalDpi="600" verticalDpi="600" orientation="landscape" paperSize="9" r:id="rId1"/>
  <headerFooter alignWithMargins="0">
    <oddHeader>&amp;L8/a  melléklet a 4/2014. (III.01.) önk.rendelethez,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6" sqref="B16"/>
    </sheetView>
  </sheetViews>
  <sheetFormatPr defaultColWidth="9.140625" defaultRowHeight="12.75"/>
  <cols>
    <col min="2" max="2" width="52.00390625" style="0" customWidth="1"/>
    <col min="3" max="3" width="13.7109375" style="0" customWidth="1"/>
  </cols>
  <sheetData>
    <row r="1" spans="1:2" ht="15.75">
      <c r="A1" s="88" t="s">
        <v>127</v>
      </c>
      <c r="B1" s="89"/>
    </row>
    <row r="2" spans="1:3" ht="15.75">
      <c r="A2" s="360" t="s">
        <v>120</v>
      </c>
      <c r="B2" s="360"/>
      <c r="C2" s="360"/>
    </row>
    <row r="3" spans="1:3" ht="27" customHeight="1">
      <c r="A3" s="288" t="s">
        <v>121</v>
      </c>
      <c r="B3" s="289" t="s">
        <v>122</v>
      </c>
      <c r="C3" s="290" t="s">
        <v>208</v>
      </c>
    </row>
    <row r="4" spans="1:3" ht="12.75">
      <c r="A4" s="101" t="s">
        <v>117</v>
      </c>
      <c r="B4" s="44" t="s">
        <v>206</v>
      </c>
      <c r="C4" s="2">
        <v>19300</v>
      </c>
    </row>
    <row r="5" spans="1:3" ht="12.75">
      <c r="A5" s="101" t="s">
        <v>118</v>
      </c>
      <c r="B5" s="44" t="s">
        <v>207</v>
      </c>
      <c r="C5" s="2">
        <v>3544</v>
      </c>
    </row>
    <row r="6" spans="1:3" ht="12" customHeight="1">
      <c r="A6" s="101" t="s">
        <v>98</v>
      </c>
      <c r="B6" s="24" t="s">
        <v>476</v>
      </c>
      <c r="C6" s="2">
        <v>7338</v>
      </c>
    </row>
    <row r="7" spans="1:3" ht="12.75">
      <c r="A7" s="101" t="s">
        <v>123</v>
      </c>
      <c r="B7" s="24" t="s">
        <v>249</v>
      </c>
      <c r="C7" s="2">
        <v>25169</v>
      </c>
    </row>
    <row r="8" spans="1:3" ht="12.75">
      <c r="A8" s="467" t="s">
        <v>124</v>
      </c>
      <c r="B8" s="467"/>
      <c r="C8" s="249">
        <f>SUM(C4:C7)</f>
        <v>55351</v>
      </c>
    </row>
    <row r="9" spans="1:3" ht="12.75">
      <c r="A9" s="66"/>
      <c r="B9" s="66"/>
      <c r="C9" s="4"/>
    </row>
    <row r="10" spans="1:3" ht="32.25" customHeight="1">
      <c r="A10" s="468" t="s">
        <v>209</v>
      </c>
      <c r="B10" s="468"/>
      <c r="C10" s="468"/>
    </row>
    <row r="11" spans="1:3" ht="12.75">
      <c r="A11" s="64"/>
      <c r="B11" s="67"/>
      <c r="C11" s="4"/>
    </row>
    <row r="12" spans="1:3" ht="12.75">
      <c r="A12" s="291" t="s">
        <v>117</v>
      </c>
      <c r="B12" s="292" t="s">
        <v>136</v>
      </c>
      <c r="C12" s="249">
        <v>1000</v>
      </c>
    </row>
    <row r="13" spans="1:3" ht="12.75">
      <c r="A13" s="253"/>
      <c r="B13" s="292" t="s">
        <v>124</v>
      </c>
      <c r="C13" s="249">
        <v>1000</v>
      </c>
    </row>
  </sheetData>
  <sheetProtection/>
  <mergeCells count="3">
    <mergeCell ref="A8:B8"/>
    <mergeCell ref="A10:C10"/>
    <mergeCell ref="A2:C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&amp;L9. melléklet a 4/2014. (III.01.) önk.rendelethez,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5" sqref="A15"/>
    </sheetView>
  </sheetViews>
  <sheetFormatPr defaultColWidth="9.140625" defaultRowHeight="12.75"/>
  <cols>
    <col min="1" max="1" width="19.421875" style="0" customWidth="1"/>
    <col min="2" max="3" width="8.7109375" style="0" customWidth="1"/>
    <col min="4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7109375" style="0" customWidth="1"/>
  </cols>
  <sheetData>
    <row r="1" spans="1:14" ht="18">
      <c r="A1" s="469" t="s">
        <v>127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14" ht="18">
      <c r="A2" s="471" t="s">
        <v>242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1:14" ht="12.75">
      <c r="A3" s="293" t="s">
        <v>99</v>
      </c>
      <c r="B3" s="288" t="s">
        <v>225</v>
      </c>
      <c r="C3" s="288" t="s">
        <v>226</v>
      </c>
      <c r="D3" s="288" t="s">
        <v>227</v>
      </c>
      <c r="E3" s="288" t="s">
        <v>228</v>
      </c>
      <c r="F3" s="288" t="s">
        <v>229</v>
      </c>
      <c r="G3" s="288" t="s">
        <v>230</v>
      </c>
      <c r="H3" s="288" t="s">
        <v>231</v>
      </c>
      <c r="I3" s="288" t="s">
        <v>232</v>
      </c>
      <c r="J3" s="288" t="s">
        <v>233</v>
      </c>
      <c r="K3" s="288" t="s">
        <v>234</v>
      </c>
      <c r="L3" s="288" t="s">
        <v>235</v>
      </c>
      <c r="M3" s="288" t="s">
        <v>236</v>
      </c>
      <c r="N3" s="288" t="s">
        <v>237</v>
      </c>
    </row>
    <row r="4" spans="1:16" s="95" customFormat="1" ht="38.25">
      <c r="A4" s="297" t="s">
        <v>357</v>
      </c>
      <c r="B4" s="298">
        <v>8073</v>
      </c>
      <c r="C4" s="298">
        <v>8073</v>
      </c>
      <c r="D4" s="298">
        <v>8073</v>
      </c>
      <c r="E4" s="298">
        <v>8072</v>
      </c>
      <c r="F4" s="298">
        <v>8072</v>
      </c>
      <c r="G4" s="298">
        <v>8072</v>
      </c>
      <c r="H4" s="298">
        <v>8072</v>
      </c>
      <c r="I4" s="298">
        <v>8072</v>
      </c>
      <c r="J4" s="298">
        <v>8072</v>
      </c>
      <c r="K4" s="298">
        <v>8072</v>
      </c>
      <c r="L4" s="298">
        <v>8072</v>
      </c>
      <c r="M4" s="298">
        <v>8072</v>
      </c>
      <c r="N4" s="55">
        <f aca="true" t="shared" si="0" ref="N4:N9">SUM(B4:M4)</f>
        <v>96867</v>
      </c>
      <c r="P4" s="96"/>
    </row>
    <row r="5" spans="1:16" s="7" customFormat="1" ht="25.5">
      <c r="A5" s="31" t="s">
        <v>238</v>
      </c>
      <c r="B5" s="97">
        <v>3779</v>
      </c>
      <c r="C5" s="97">
        <v>3779</v>
      </c>
      <c r="D5" s="97">
        <v>3779</v>
      </c>
      <c r="E5" s="97">
        <v>3779</v>
      </c>
      <c r="F5" s="97">
        <v>3779</v>
      </c>
      <c r="G5" s="97">
        <v>3779</v>
      </c>
      <c r="H5" s="97">
        <v>3780</v>
      </c>
      <c r="I5" s="97">
        <v>3780</v>
      </c>
      <c r="J5" s="97">
        <v>3780</v>
      </c>
      <c r="K5" s="97">
        <v>3780</v>
      </c>
      <c r="L5" s="97">
        <v>3780</v>
      </c>
      <c r="M5" s="97">
        <v>3780</v>
      </c>
      <c r="N5" s="55">
        <f t="shared" si="0"/>
        <v>45354</v>
      </c>
      <c r="O5" s="296"/>
      <c r="P5" s="98"/>
    </row>
    <row r="6" spans="1:16" s="7" customFormat="1" ht="38.25">
      <c r="A6" s="294" t="s">
        <v>239</v>
      </c>
      <c r="B6" s="295">
        <f aca="true" t="shared" si="1" ref="B6:N6">SUM(B4:B5)</f>
        <v>11852</v>
      </c>
      <c r="C6" s="295">
        <f t="shared" si="1"/>
        <v>11852</v>
      </c>
      <c r="D6" s="295">
        <f t="shared" si="1"/>
        <v>11852</v>
      </c>
      <c r="E6" s="295">
        <f t="shared" si="1"/>
        <v>11851</v>
      </c>
      <c r="F6" s="295">
        <f t="shared" si="1"/>
        <v>11851</v>
      </c>
      <c r="G6" s="295">
        <f t="shared" si="1"/>
        <v>11851</v>
      </c>
      <c r="H6" s="295">
        <f t="shared" si="1"/>
        <v>11852</v>
      </c>
      <c r="I6" s="295">
        <f t="shared" si="1"/>
        <v>11852</v>
      </c>
      <c r="J6" s="295">
        <f t="shared" si="1"/>
        <v>11852</v>
      </c>
      <c r="K6" s="295">
        <f t="shared" si="1"/>
        <v>11852</v>
      </c>
      <c r="L6" s="295">
        <f t="shared" si="1"/>
        <v>11852</v>
      </c>
      <c r="M6" s="295">
        <f t="shared" si="1"/>
        <v>11852</v>
      </c>
      <c r="N6" s="295">
        <f t="shared" si="1"/>
        <v>142221</v>
      </c>
      <c r="P6" s="98"/>
    </row>
    <row r="7" spans="1:15" s="7" customFormat="1" ht="38.25">
      <c r="A7" s="31" t="s">
        <v>493</v>
      </c>
      <c r="B7" s="92">
        <v>1089</v>
      </c>
      <c r="C7" s="92">
        <v>1089</v>
      </c>
      <c r="D7" s="92">
        <v>1610</v>
      </c>
      <c r="E7" s="92">
        <v>1047</v>
      </c>
      <c r="F7" s="92">
        <v>934</v>
      </c>
      <c r="G7" s="92">
        <v>847</v>
      </c>
      <c r="H7" s="92">
        <v>2576</v>
      </c>
      <c r="I7" s="92">
        <v>2575</v>
      </c>
      <c r="J7" s="92">
        <v>847</v>
      </c>
      <c r="K7" s="92">
        <v>847</v>
      </c>
      <c r="L7" s="92">
        <v>847</v>
      </c>
      <c r="M7" s="92">
        <v>847</v>
      </c>
      <c r="N7" s="55">
        <f t="shared" si="0"/>
        <v>15155</v>
      </c>
      <c r="O7" s="296"/>
    </row>
    <row r="8" spans="1:14" s="7" customFormat="1" ht="25.5">
      <c r="A8" s="294" t="s">
        <v>240</v>
      </c>
      <c r="B8" s="295">
        <f aca="true" t="shared" si="2" ref="B8:M8">SUM(B7:B7)</f>
        <v>1089</v>
      </c>
      <c r="C8" s="295">
        <f t="shared" si="2"/>
        <v>1089</v>
      </c>
      <c r="D8" s="295">
        <f t="shared" si="2"/>
        <v>1610</v>
      </c>
      <c r="E8" s="295">
        <f t="shared" si="2"/>
        <v>1047</v>
      </c>
      <c r="F8" s="295">
        <f t="shared" si="2"/>
        <v>934</v>
      </c>
      <c r="G8" s="295">
        <f t="shared" si="2"/>
        <v>847</v>
      </c>
      <c r="H8" s="295">
        <f t="shared" si="2"/>
        <v>2576</v>
      </c>
      <c r="I8" s="295">
        <f t="shared" si="2"/>
        <v>2575</v>
      </c>
      <c r="J8" s="295">
        <f t="shared" si="2"/>
        <v>847</v>
      </c>
      <c r="K8" s="295">
        <f t="shared" si="2"/>
        <v>847</v>
      </c>
      <c r="L8" s="295">
        <f t="shared" si="2"/>
        <v>847</v>
      </c>
      <c r="M8" s="295">
        <f t="shared" si="2"/>
        <v>847</v>
      </c>
      <c r="N8" s="213">
        <f t="shared" si="0"/>
        <v>15155</v>
      </c>
    </row>
    <row r="9" spans="1:14" s="7" customFormat="1" ht="25.5">
      <c r="A9" s="294" t="s">
        <v>241</v>
      </c>
      <c r="B9" s="295">
        <f aca="true" t="shared" si="3" ref="B9:M9">SUM(B6+B8)</f>
        <v>12941</v>
      </c>
      <c r="C9" s="295">
        <f t="shared" si="3"/>
        <v>12941</v>
      </c>
      <c r="D9" s="295">
        <f t="shared" si="3"/>
        <v>13462</v>
      </c>
      <c r="E9" s="295">
        <f t="shared" si="3"/>
        <v>12898</v>
      </c>
      <c r="F9" s="295">
        <f t="shared" si="3"/>
        <v>12785</v>
      </c>
      <c r="G9" s="295">
        <f t="shared" si="3"/>
        <v>12698</v>
      </c>
      <c r="H9" s="295">
        <f t="shared" si="3"/>
        <v>14428</v>
      </c>
      <c r="I9" s="295">
        <f t="shared" si="3"/>
        <v>14427</v>
      </c>
      <c r="J9" s="295">
        <f t="shared" si="3"/>
        <v>12699</v>
      </c>
      <c r="K9" s="295">
        <f t="shared" si="3"/>
        <v>12699</v>
      </c>
      <c r="L9" s="295">
        <f t="shared" si="3"/>
        <v>12699</v>
      </c>
      <c r="M9" s="295">
        <f t="shared" si="3"/>
        <v>12699</v>
      </c>
      <c r="N9" s="213">
        <f t="shared" si="0"/>
        <v>157376</v>
      </c>
    </row>
  </sheetData>
  <sheetProtection/>
  <mergeCells count="2">
    <mergeCell ref="A1:N1"/>
    <mergeCell ref="A2:N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headerFooter alignWithMargins="0">
    <oddHeader>&amp;L10. melléklet a 4/2014. (III.01.) önk.rendelethez,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0" sqref="D10"/>
    </sheetView>
  </sheetViews>
  <sheetFormatPr defaultColWidth="9.140625" defaultRowHeight="12.75"/>
  <cols>
    <col min="1" max="1" width="3.421875" style="0" customWidth="1"/>
    <col min="2" max="2" width="59.421875" style="0" customWidth="1"/>
    <col min="3" max="3" width="11.421875" style="0" bestFit="1" customWidth="1"/>
  </cols>
  <sheetData>
    <row r="1" spans="1:4" ht="15.75">
      <c r="A1" s="474" t="s">
        <v>196</v>
      </c>
      <c r="B1" s="475"/>
      <c r="C1" s="476"/>
      <c r="D1" s="69"/>
    </row>
    <row r="2" spans="1:3" ht="12.75">
      <c r="A2" s="472" t="s">
        <v>197</v>
      </c>
      <c r="B2" s="473"/>
      <c r="C2" s="87">
        <v>3216096</v>
      </c>
    </row>
    <row r="3" spans="1:3" ht="12.75">
      <c r="A3" s="394"/>
      <c r="B3" s="396"/>
      <c r="C3" s="86"/>
    </row>
    <row r="4" spans="1:3" ht="12.75">
      <c r="A4" s="472" t="s">
        <v>119</v>
      </c>
      <c r="B4" s="473"/>
      <c r="C4" s="86"/>
    </row>
    <row r="5" spans="1:3" ht="12.75">
      <c r="A5" s="1" t="s">
        <v>198</v>
      </c>
      <c r="B5" s="1"/>
      <c r="C5" s="86"/>
    </row>
    <row r="6" spans="1:3" ht="12.75">
      <c r="A6" s="1" t="s">
        <v>199</v>
      </c>
      <c r="B6" s="1"/>
      <c r="C6" s="86">
        <v>717893</v>
      </c>
    </row>
    <row r="7" spans="1:3" ht="12.75">
      <c r="A7" s="1" t="s">
        <v>200</v>
      </c>
      <c r="B7" s="1"/>
      <c r="C7" s="86">
        <v>17700</v>
      </c>
    </row>
    <row r="8" spans="1:3" ht="12.75">
      <c r="A8" s="1" t="s">
        <v>201</v>
      </c>
      <c r="B8" s="1"/>
      <c r="C8" s="86">
        <v>45000</v>
      </c>
    </row>
    <row r="9" spans="1:3" ht="12.75">
      <c r="A9" s="1" t="s">
        <v>202</v>
      </c>
      <c r="B9" s="1"/>
      <c r="C9" s="86">
        <v>273930</v>
      </c>
    </row>
    <row r="10" spans="1:3" ht="12.75">
      <c r="A10" s="1" t="s">
        <v>203</v>
      </c>
      <c r="B10" s="1"/>
      <c r="C10" s="86">
        <v>0</v>
      </c>
    </row>
    <row r="11" spans="1:3" ht="12.75">
      <c r="A11" s="65" t="s">
        <v>204</v>
      </c>
      <c r="B11" s="65"/>
      <c r="C11" s="87">
        <f>SUM(C6:C10)</f>
        <v>1054523</v>
      </c>
    </row>
    <row r="12" spans="1:3" ht="12.75">
      <c r="A12" s="394"/>
      <c r="B12" s="396"/>
      <c r="C12" s="1"/>
    </row>
    <row r="13" spans="1:3" ht="12.75">
      <c r="A13" s="472" t="s">
        <v>205</v>
      </c>
      <c r="B13" s="473"/>
      <c r="C13" s="87">
        <v>1140078</v>
      </c>
    </row>
  </sheetData>
  <sheetProtection/>
  <mergeCells count="6">
    <mergeCell ref="A13:B13"/>
    <mergeCell ref="A2:B2"/>
    <mergeCell ref="A1:C1"/>
    <mergeCell ref="A4:B4"/>
    <mergeCell ref="A12:B12"/>
    <mergeCell ref="A3:B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&amp;L11. melléklet a 4/2014. (III.01.) önk.rendelethez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 topLeftCell="A1">
      <selection activeCell="A37" sqref="A37:E37"/>
    </sheetView>
  </sheetViews>
  <sheetFormatPr defaultColWidth="9.140625" defaultRowHeight="12.75"/>
  <cols>
    <col min="1" max="1" width="6.140625" style="0" customWidth="1"/>
    <col min="2" max="2" width="44.140625" style="18" customWidth="1"/>
    <col min="3" max="3" width="10.7109375" style="18" customWidth="1"/>
    <col min="4" max="4" width="12.28125" style="18" customWidth="1"/>
    <col min="5" max="5" width="16.28125" style="18" customWidth="1"/>
    <col min="6" max="6" width="11.57421875" style="0" bestFit="1" customWidth="1"/>
  </cols>
  <sheetData>
    <row r="1" spans="1:5" ht="18">
      <c r="A1" s="477" t="s">
        <v>153</v>
      </c>
      <c r="B1" s="478"/>
      <c r="C1" s="478"/>
      <c r="D1" s="478"/>
      <c r="E1" s="478"/>
    </row>
    <row r="2" spans="1:6" ht="27" customHeight="1">
      <c r="A2" s="299"/>
      <c r="B2" s="300" t="s">
        <v>154</v>
      </c>
      <c r="C2" s="301" t="s">
        <v>155</v>
      </c>
      <c r="D2" s="301" t="s">
        <v>156</v>
      </c>
      <c r="E2" s="301" t="s">
        <v>157</v>
      </c>
      <c r="F2" s="78"/>
    </row>
    <row r="3" spans="1:6" ht="19.5" customHeight="1">
      <c r="A3" s="299"/>
      <c r="B3" s="302"/>
      <c r="C3" s="303">
        <v>2014</v>
      </c>
      <c r="D3" s="303">
        <v>2014</v>
      </c>
      <c r="E3" s="303">
        <v>2014</v>
      </c>
      <c r="F3" s="78"/>
    </row>
    <row r="4" spans="1:6" s="80" customFormat="1" ht="16.5">
      <c r="A4" s="195" t="s">
        <v>6</v>
      </c>
      <c r="B4" s="31" t="s">
        <v>158</v>
      </c>
      <c r="C4" s="175"/>
      <c r="D4" s="81"/>
      <c r="E4" s="175"/>
      <c r="F4" s="79"/>
    </row>
    <row r="5" spans="1:6" s="80" customFormat="1" ht="16.5">
      <c r="A5" s="29" t="s">
        <v>159</v>
      </c>
      <c r="B5" s="31" t="s">
        <v>160</v>
      </c>
      <c r="C5" s="81">
        <v>21.15</v>
      </c>
      <c r="D5" s="81"/>
      <c r="E5" s="81">
        <v>96867000</v>
      </c>
      <c r="F5" s="79"/>
    </row>
    <row r="6" spans="1:6" s="80" customFormat="1" ht="16.5">
      <c r="A6" s="29" t="s">
        <v>161</v>
      </c>
      <c r="B6" s="31" t="s">
        <v>108</v>
      </c>
      <c r="C6" s="81"/>
      <c r="D6" s="81"/>
      <c r="E6" s="81">
        <v>8097130</v>
      </c>
      <c r="F6" s="79"/>
    </row>
    <row r="7" spans="1:6" s="80" customFormat="1" ht="16.5">
      <c r="A7" s="29" t="s">
        <v>162</v>
      </c>
      <c r="B7" s="31" t="s">
        <v>109</v>
      </c>
      <c r="C7" s="81"/>
      <c r="D7" s="81"/>
      <c r="E7" s="81">
        <v>22032960</v>
      </c>
      <c r="F7" s="79"/>
    </row>
    <row r="8" spans="1:6" s="80" customFormat="1" ht="16.5">
      <c r="A8" s="29" t="s">
        <v>163</v>
      </c>
      <c r="B8" s="31" t="s">
        <v>110</v>
      </c>
      <c r="C8" s="81"/>
      <c r="D8" s="81"/>
      <c r="E8" s="81">
        <v>100000</v>
      </c>
      <c r="F8" s="79"/>
    </row>
    <row r="9" spans="1:6" s="80" customFormat="1" ht="16.5">
      <c r="A9" s="29" t="s">
        <v>164</v>
      </c>
      <c r="B9" s="31" t="s">
        <v>111</v>
      </c>
      <c r="C9" s="81"/>
      <c r="D9" s="81"/>
      <c r="E9" s="81">
        <v>8523623</v>
      </c>
      <c r="F9" s="79"/>
    </row>
    <row r="10" spans="1:6" s="80" customFormat="1" ht="16.5">
      <c r="A10" s="29"/>
      <c r="B10" s="31" t="s">
        <v>165</v>
      </c>
      <c r="C10" s="81"/>
      <c r="D10" s="81"/>
      <c r="E10" s="81">
        <f>SUM(E6:E9)</f>
        <v>38753713</v>
      </c>
      <c r="F10" s="79"/>
    </row>
    <row r="11" spans="1:6" s="80" customFormat="1" ht="16.5">
      <c r="A11" s="29" t="s">
        <v>166</v>
      </c>
      <c r="B11" s="31" t="s">
        <v>167</v>
      </c>
      <c r="C11" s="81"/>
      <c r="D11" s="81">
        <v>7014056</v>
      </c>
      <c r="E11" s="81">
        <v>7285144</v>
      </c>
      <c r="F11" s="79"/>
    </row>
    <row r="12" spans="1:6" s="80" customFormat="1" ht="16.5">
      <c r="A12" s="29" t="s">
        <v>168</v>
      </c>
      <c r="B12" s="31" t="s">
        <v>375</v>
      </c>
      <c r="C12" s="81">
        <v>300</v>
      </c>
      <c r="D12" s="81"/>
      <c r="E12" s="81">
        <v>30000</v>
      </c>
      <c r="F12" s="79"/>
    </row>
    <row r="13" spans="1:6" s="80" customFormat="1" ht="16.5">
      <c r="A13" s="29" t="s">
        <v>169</v>
      </c>
      <c r="B13" s="31" t="s">
        <v>170</v>
      </c>
      <c r="C13" s="81"/>
      <c r="D13" s="81"/>
      <c r="E13" s="81"/>
      <c r="F13" s="79"/>
    </row>
    <row r="14" spans="1:6" s="80" customFormat="1" ht="16.5">
      <c r="A14" s="29"/>
      <c r="B14" s="196" t="s">
        <v>2</v>
      </c>
      <c r="C14" s="175"/>
      <c r="D14" s="175"/>
      <c r="E14" s="81">
        <f>E10+E5+E11+E12</f>
        <v>142935857</v>
      </c>
      <c r="F14" s="79"/>
    </row>
    <row r="15" spans="1:6" s="80" customFormat="1" ht="16.5">
      <c r="A15" s="29" t="s">
        <v>7</v>
      </c>
      <c r="B15" s="31" t="s">
        <v>171</v>
      </c>
      <c r="C15" s="175"/>
      <c r="D15" s="175"/>
      <c r="E15" s="81"/>
      <c r="F15" s="79"/>
    </row>
    <row r="16" spans="1:6" s="48" customFormat="1" ht="12.75">
      <c r="A16" s="197" t="s">
        <v>172</v>
      </c>
      <c r="B16" s="31" t="s">
        <v>173</v>
      </c>
      <c r="C16" s="81"/>
      <c r="D16" s="81"/>
      <c r="E16" s="81">
        <v>47205707</v>
      </c>
      <c r="F16" s="78"/>
    </row>
    <row r="17" spans="1:6" s="48" customFormat="1" ht="12.75">
      <c r="A17" s="197" t="s">
        <v>174</v>
      </c>
      <c r="B17" s="31" t="s">
        <v>175</v>
      </c>
      <c r="C17" s="81"/>
      <c r="D17" s="81"/>
      <c r="E17" s="81">
        <v>12600000</v>
      </c>
      <c r="F17" s="78"/>
    </row>
    <row r="18" spans="1:6" s="48" customFormat="1" ht="12.75">
      <c r="A18" s="198" t="s">
        <v>176</v>
      </c>
      <c r="B18" s="31" t="s">
        <v>177</v>
      </c>
      <c r="C18" s="81"/>
      <c r="D18" s="81"/>
      <c r="E18" s="81">
        <v>7672000</v>
      </c>
      <c r="F18" s="174"/>
    </row>
    <row r="19" spans="1:6" s="48" customFormat="1" ht="12.75">
      <c r="A19" s="198" t="s">
        <v>178</v>
      </c>
      <c r="B19" s="31" t="s">
        <v>179</v>
      </c>
      <c r="C19" s="81"/>
      <c r="D19" s="81"/>
      <c r="E19" s="81"/>
      <c r="F19" s="78"/>
    </row>
    <row r="20" spans="1:6" s="48" customFormat="1" ht="25.5">
      <c r="A20" s="198" t="s">
        <v>180</v>
      </c>
      <c r="B20" s="31" t="s">
        <v>181</v>
      </c>
      <c r="C20" s="81"/>
      <c r="D20" s="81"/>
      <c r="E20" s="81"/>
      <c r="F20" s="174"/>
    </row>
    <row r="21" spans="1:6" s="48" customFormat="1" ht="12.75">
      <c r="A21" s="198" t="s">
        <v>182</v>
      </c>
      <c r="B21" s="31" t="s">
        <v>183</v>
      </c>
      <c r="C21" s="81"/>
      <c r="D21" s="81"/>
      <c r="E21" s="81">
        <v>2172000</v>
      </c>
      <c r="F21" s="78"/>
    </row>
    <row r="22" spans="1:6" s="48" customFormat="1" ht="12.75">
      <c r="A22" s="198"/>
      <c r="B22" s="31" t="s">
        <v>2</v>
      </c>
      <c r="C22" s="81"/>
      <c r="D22" s="81"/>
      <c r="E22" s="81">
        <f>SUM(E16:E21)</f>
        <v>69649707</v>
      </c>
      <c r="F22" s="78"/>
    </row>
    <row r="23" spans="1:6" s="48" customFormat="1" ht="18.75" customHeight="1">
      <c r="A23" s="198" t="s">
        <v>8</v>
      </c>
      <c r="B23" s="31" t="s">
        <v>184</v>
      </c>
      <c r="C23" s="81"/>
      <c r="D23" s="81"/>
      <c r="E23" s="81"/>
      <c r="F23" s="78"/>
    </row>
    <row r="24" spans="1:6" s="48" customFormat="1" ht="12.75">
      <c r="A24" s="198" t="s">
        <v>185</v>
      </c>
      <c r="B24" s="31"/>
      <c r="C24" s="81"/>
      <c r="D24" s="81"/>
      <c r="E24" s="81"/>
      <c r="F24" s="78"/>
    </row>
    <row r="25" spans="1:6" s="48" customFormat="1" ht="12.75">
      <c r="A25" s="198" t="s">
        <v>112</v>
      </c>
      <c r="B25" s="31" t="s">
        <v>186</v>
      </c>
      <c r="C25" s="81"/>
      <c r="D25" s="81">
        <v>9415928</v>
      </c>
      <c r="E25" s="81">
        <v>9415928</v>
      </c>
      <c r="F25" s="78"/>
    </row>
    <row r="26" spans="1:6" s="48" customFormat="1" ht="12.75">
      <c r="A26" s="198" t="s">
        <v>187</v>
      </c>
      <c r="B26" s="31" t="s">
        <v>188</v>
      </c>
      <c r="C26" s="81">
        <v>14</v>
      </c>
      <c r="D26" s="81"/>
      <c r="E26" s="81">
        <v>6917400</v>
      </c>
      <c r="F26" s="78"/>
    </row>
    <row r="27" spans="1:6" s="48" customFormat="1" ht="12.75">
      <c r="A27" s="198" t="s">
        <v>189</v>
      </c>
      <c r="B27" s="31" t="s">
        <v>190</v>
      </c>
      <c r="C27" s="81"/>
      <c r="D27" s="81"/>
      <c r="E27" s="81">
        <v>11489280</v>
      </c>
      <c r="F27" s="78"/>
    </row>
    <row r="28" spans="1:6" s="48" customFormat="1" ht="12.75">
      <c r="A28" s="198" t="s">
        <v>394</v>
      </c>
      <c r="B28" s="31" t="s">
        <v>395</v>
      </c>
      <c r="C28" s="81"/>
      <c r="D28" s="81"/>
      <c r="E28" s="81">
        <v>16635449</v>
      </c>
      <c r="F28" s="78"/>
    </row>
    <row r="29" spans="1:6" s="48" customFormat="1" ht="12.75">
      <c r="A29" s="198"/>
      <c r="B29" s="31" t="s">
        <v>2</v>
      </c>
      <c r="C29" s="81"/>
      <c r="D29" s="81"/>
      <c r="E29" s="81">
        <f>SUM(E24:E28)</f>
        <v>44458057</v>
      </c>
      <c r="F29" s="78"/>
    </row>
    <row r="30" spans="1:6" s="3" customFormat="1" ht="12.75">
      <c r="A30" s="198" t="s">
        <v>191</v>
      </c>
      <c r="B30" s="31" t="s">
        <v>192</v>
      </c>
      <c r="C30" s="81"/>
      <c r="D30" s="81"/>
      <c r="E30" s="81"/>
      <c r="F30" s="79"/>
    </row>
    <row r="31" spans="1:6" s="3" customFormat="1" ht="12.75">
      <c r="A31" s="198" t="s">
        <v>191</v>
      </c>
      <c r="B31" s="31" t="s">
        <v>354</v>
      </c>
      <c r="C31" s="81"/>
      <c r="D31" s="81"/>
      <c r="E31" s="81">
        <v>6037400</v>
      </c>
      <c r="F31" s="79"/>
    </row>
    <row r="32" spans="1:6" s="3" customFormat="1" ht="12.75">
      <c r="A32" s="29"/>
      <c r="B32" s="31" t="s">
        <v>2</v>
      </c>
      <c r="C32" s="81"/>
      <c r="D32" s="81"/>
      <c r="E32" s="81">
        <f>SUM(E30:E31)</f>
        <v>6037400</v>
      </c>
      <c r="F32" s="79"/>
    </row>
    <row r="33" spans="1:6" s="3" customFormat="1" ht="12.75">
      <c r="A33" s="29" t="s">
        <v>193</v>
      </c>
      <c r="B33" s="31"/>
      <c r="C33" s="81"/>
      <c r="D33" s="81"/>
      <c r="E33" s="81"/>
      <c r="F33" s="79"/>
    </row>
    <row r="34" spans="1:6" s="3" customFormat="1" ht="30" customHeight="1">
      <c r="A34" s="29" t="s">
        <v>396</v>
      </c>
      <c r="B34" s="31" t="s">
        <v>397</v>
      </c>
      <c r="C34" s="81"/>
      <c r="D34" s="81"/>
      <c r="E34" s="81">
        <v>1920000</v>
      </c>
      <c r="F34" s="79"/>
    </row>
    <row r="35" spans="1:6" s="82" customFormat="1" ht="18.75" customHeight="1">
      <c r="A35" s="29" t="s">
        <v>398</v>
      </c>
      <c r="B35" s="31" t="s">
        <v>399</v>
      </c>
      <c r="C35" s="81"/>
      <c r="D35" s="81"/>
      <c r="E35" s="81">
        <v>1154183</v>
      </c>
      <c r="F35" s="79"/>
    </row>
    <row r="36" spans="1:6" s="3" customFormat="1" ht="12.75">
      <c r="A36" s="29"/>
      <c r="B36" s="31" t="s">
        <v>2</v>
      </c>
      <c r="C36" s="81"/>
      <c r="D36" s="81"/>
      <c r="E36" s="81">
        <f>SUM(E34:E35)</f>
        <v>3074183</v>
      </c>
      <c r="F36" s="79"/>
    </row>
    <row r="37" spans="1:5" s="3" customFormat="1" ht="18">
      <c r="A37" s="304"/>
      <c r="B37" s="34" t="s">
        <v>194</v>
      </c>
      <c r="C37" s="305"/>
      <c r="D37" s="305"/>
      <c r="E37" s="306">
        <f>E14+E22+E29+E32+E36</f>
        <v>266155204</v>
      </c>
    </row>
    <row r="38" spans="1:5" s="3" customFormat="1" ht="12.75">
      <c r="A38" s="83"/>
      <c r="B38" s="84"/>
      <c r="C38" s="84"/>
      <c r="D38" s="84"/>
      <c r="E38" s="84"/>
    </row>
    <row r="39" spans="2:5" ht="23.25" customHeight="1">
      <c r="B39"/>
      <c r="C39" t="s">
        <v>195</v>
      </c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</sheetData>
  <sheetProtection/>
  <mergeCells count="1">
    <mergeCell ref="A1:E1"/>
  </mergeCells>
  <printOptions heading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  <headerFooter alignWithMargins="0">
    <oddHeader>&amp;L12. melléklet a 4/2014. (III.01.) önk.rendelethez, ezer Ft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4" sqref="C14"/>
    </sheetView>
  </sheetViews>
  <sheetFormatPr defaultColWidth="9.140625" defaultRowHeight="12.75"/>
  <cols>
    <col min="1" max="1" width="5.57421875" style="0" customWidth="1"/>
    <col min="2" max="2" width="33.00390625" style="8" customWidth="1"/>
    <col min="3" max="3" width="14.421875" style="0" customWidth="1"/>
    <col min="4" max="4" width="13.7109375" style="0" customWidth="1"/>
  </cols>
  <sheetData>
    <row r="1" spans="1:7" ht="15.75">
      <c r="A1" s="480" t="s">
        <v>144</v>
      </c>
      <c r="B1" s="480"/>
      <c r="C1" s="480"/>
      <c r="D1" s="480"/>
      <c r="E1" s="480"/>
      <c r="F1" s="480"/>
      <c r="G1" s="480"/>
    </row>
    <row r="2" spans="1:7" s="85" customFormat="1" ht="84">
      <c r="A2" s="199" t="s">
        <v>135</v>
      </c>
      <c r="B2" s="200" t="s">
        <v>99</v>
      </c>
      <c r="C2" s="200" t="s">
        <v>136</v>
      </c>
      <c r="D2" s="200" t="s">
        <v>142</v>
      </c>
      <c r="E2" s="200" t="s">
        <v>149</v>
      </c>
      <c r="F2" s="200" t="s">
        <v>400</v>
      </c>
      <c r="G2" s="201" t="s">
        <v>2</v>
      </c>
    </row>
    <row r="3" spans="1:7" ht="12.75">
      <c r="A3" s="45" t="s">
        <v>76</v>
      </c>
      <c r="B3" s="24" t="s">
        <v>137</v>
      </c>
      <c r="C3" s="202">
        <v>24935</v>
      </c>
      <c r="D3" s="202">
        <v>64543</v>
      </c>
      <c r="E3" s="202">
        <v>53404</v>
      </c>
      <c r="F3" s="202">
        <v>7674</v>
      </c>
      <c r="G3" s="203">
        <f aca="true" t="shared" si="0" ref="G3:G13">SUM(C3:F3)</f>
        <v>150556</v>
      </c>
    </row>
    <row r="4" spans="1:7" ht="12.75">
      <c r="A4" s="45" t="s">
        <v>78</v>
      </c>
      <c r="B4" s="24" t="s">
        <v>138</v>
      </c>
      <c r="C4" s="202">
        <v>6186</v>
      </c>
      <c r="D4" s="202">
        <v>19322</v>
      </c>
      <c r="E4" s="202">
        <v>15371</v>
      </c>
      <c r="F4" s="202">
        <v>2072</v>
      </c>
      <c r="G4" s="203">
        <f t="shared" si="0"/>
        <v>42951</v>
      </c>
    </row>
    <row r="5" spans="1:7" ht="12.75">
      <c r="A5" s="45" t="s">
        <v>79</v>
      </c>
      <c r="B5" s="24" t="s">
        <v>0</v>
      </c>
      <c r="C5" s="202">
        <v>151063</v>
      </c>
      <c r="D5" s="57">
        <v>17407</v>
      </c>
      <c r="E5" s="202">
        <v>91383</v>
      </c>
      <c r="F5" s="202">
        <v>8404</v>
      </c>
      <c r="G5" s="203">
        <f t="shared" si="0"/>
        <v>268257</v>
      </c>
    </row>
    <row r="6" spans="1:7" ht="12.75">
      <c r="A6" s="45" t="s">
        <v>80</v>
      </c>
      <c r="B6" s="24" t="s">
        <v>139</v>
      </c>
      <c r="C6" s="202">
        <v>19950</v>
      </c>
      <c r="D6" s="57"/>
      <c r="E6" s="202"/>
      <c r="F6" s="202"/>
      <c r="G6" s="203">
        <f t="shared" si="0"/>
        <v>19950</v>
      </c>
    </row>
    <row r="7" spans="1:7" ht="12.75">
      <c r="A7" s="45" t="s">
        <v>81</v>
      </c>
      <c r="B7" s="24" t="s">
        <v>86</v>
      </c>
      <c r="C7" s="202">
        <v>377064</v>
      </c>
      <c r="D7" s="57"/>
      <c r="E7" s="202">
        <v>1017</v>
      </c>
      <c r="F7" s="202"/>
      <c r="G7" s="203">
        <f t="shared" si="0"/>
        <v>378081</v>
      </c>
    </row>
    <row r="8" spans="1:7" ht="12.75">
      <c r="A8" s="45" t="s">
        <v>82</v>
      </c>
      <c r="B8" s="24" t="s">
        <v>140</v>
      </c>
      <c r="C8" s="202">
        <v>395214</v>
      </c>
      <c r="D8" s="57">
        <v>1800</v>
      </c>
      <c r="E8" s="202">
        <v>500</v>
      </c>
      <c r="F8" s="202">
        <v>900</v>
      </c>
      <c r="G8" s="203">
        <f t="shared" si="0"/>
        <v>398414</v>
      </c>
    </row>
    <row r="9" spans="1:7" ht="12.75">
      <c r="A9" s="45" t="s">
        <v>83</v>
      </c>
      <c r="B9" s="24" t="s">
        <v>21</v>
      </c>
      <c r="C9" s="202">
        <v>55230</v>
      </c>
      <c r="D9" s="57"/>
      <c r="E9" s="202"/>
      <c r="F9" s="202"/>
      <c r="G9" s="203">
        <f t="shared" si="0"/>
        <v>55230</v>
      </c>
    </row>
    <row r="10" spans="1:7" ht="12.75">
      <c r="A10" s="45" t="s">
        <v>84</v>
      </c>
      <c r="B10" s="24" t="s">
        <v>94</v>
      </c>
      <c r="C10" s="202">
        <v>108669</v>
      </c>
      <c r="D10" s="57"/>
      <c r="E10" s="202"/>
      <c r="F10" s="202"/>
      <c r="G10" s="203">
        <f t="shared" si="0"/>
        <v>108669</v>
      </c>
    </row>
    <row r="11" spans="1:7" ht="12.75">
      <c r="A11" s="322" t="s">
        <v>406</v>
      </c>
      <c r="B11" s="323" t="s">
        <v>405</v>
      </c>
      <c r="C11" s="202">
        <v>77211</v>
      </c>
      <c r="D11" s="57"/>
      <c r="E11" s="202"/>
      <c r="F11" s="202"/>
      <c r="G11" s="203">
        <f t="shared" si="0"/>
        <v>77211</v>
      </c>
    </row>
    <row r="12" spans="1:7" ht="12.75">
      <c r="A12" s="325"/>
      <c r="B12" s="326" t="s">
        <v>477</v>
      </c>
      <c r="C12" s="327">
        <v>-157376</v>
      </c>
      <c r="D12" s="328"/>
      <c r="E12" s="327"/>
      <c r="F12" s="327"/>
      <c r="G12" s="213">
        <f t="shared" si="0"/>
        <v>-157376</v>
      </c>
    </row>
    <row r="13" spans="1:7" ht="12.75">
      <c r="A13" s="481" t="s">
        <v>141</v>
      </c>
      <c r="B13" s="482"/>
      <c r="C13" s="324">
        <f>SUM(C3:C12)</f>
        <v>1058146</v>
      </c>
      <c r="D13" s="324">
        <f>SUM(D3:D10)</f>
        <v>103072</v>
      </c>
      <c r="E13" s="324">
        <f>SUM(E3:E10)</f>
        <v>161675</v>
      </c>
      <c r="F13" s="324">
        <f>SUM(F3:F10)</f>
        <v>19050</v>
      </c>
      <c r="G13" s="324">
        <f t="shared" si="0"/>
        <v>1341943</v>
      </c>
    </row>
    <row r="14" spans="1:7" ht="25.5">
      <c r="A14" s="1" t="s">
        <v>38</v>
      </c>
      <c r="B14" s="23" t="s">
        <v>39</v>
      </c>
      <c r="C14" s="202">
        <v>320053</v>
      </c>
      <c r="D14" s="202">
        <v>3000</v>
      </c>
      <c r="E14" s="202"/>
      <c r="F14" s="202"/>
      <c r="G14" s="203">
        <f>SUM(C14:F14)</f>
        <v>323053</v>
      </c>
    </row>
    <row r="15" spans="1:7" ht="25.5">
      <c r="A15" s="1" t="s">
        <v>41</v>
      </c>
      <c r="B15" s="23" t="s">
        <v>40</v>
      </c>
      <c r="C15" s="202">
        <v>77211</v>
      </c>
      <c r="D15" s="202"/>
      <c r="E15" s="202"/>
      <c r="F15" s="202"/>
      <c r="G15" s="203">
        <f aca="true" t="shared" si="1" ref="G15:G22">SUM(C15:F15)</f>
        <v>77211</v>
      </c>
    </row>
    <row r="16" spans="1:7" ht="12.75">
      <c r="A16" s="1" t="s">
        <v>44</v>
      </c>
      <c r="B16" s="23" t="s">
        <v>45</v>
      </c>
      <c r="C16" s="202">
        <v>135641</v>
      </c>
      <c r="D16" s="202"/>
      <c r="E16" s="202"/>
      <c r="F16" s="202"/>
      <c r="G16" s="203">
        <f t="shared" si="1"/>
        <v>135641</v>
      </c>
    </row>
    <row r="17" spans="1:7" ht="12.75">
      <c r="A17" s="1" t="s">
        <v>46</v>
      </c>
      <c r="B17" s="23" t="s">
        <v>47</v>
      </c>
      <c r="C17" s="202">
        <v>266347</v>
      </c>
      <c r="D17" s="202"/>
      <c r="E17" s="202">
        <v>114906</v>
      </c>
      <c r="F17" s="202">
        <v>3895</v>
      </c>
      <c r="G17" s="203">
        <f t="shared" si="1"/>
        <v>385148</v>
      </c>
    </row>
    <row r="18" spans="1:7" ht="12.75">
      <c r="A18" s="1" t="s">
        <v>50</v>
      </c>
      <c r="B18" s="23" t="s">
        <v>51</v>
      </c>
      <c r="C18" s="202"/>
      <c r="D18" s="202"/>
      <c r="E18" s="202"/>
      <c r="F18" s="202"/>
      <c r="G18" s="203">
        <f t="shared" si="1"/>
        <v>0</v>
      </c>
    </row>
    <row r="19" spans="1:7" ht="12.75">
      <c r="A19" s="1" t="s">
        <v>52</v>
      </c>
      <c r="B19" s="23" t="s">
        <v>53</v>
      </c>
      <c r="C19" s="202"/>
      <c r="D19" s="202"/>
      <c r="E19" s="202"/>
      <c r="F19" s="202"/>
      <c r="G19" s="203">
        <f t="shared" si="1"/>
        <v>0</v>
      </c>
    </row>
    <row r="20" spans="1:7" ht="25.5">
      <c r="A20" s="1" t="s">
        <v>56</v>
      </c>
      <c r="B20" s="23" t="s">
        <v>57</v>
      </c>
      <c r="C20" s="202">
        <v>131424</v>
      </c>
      <c r="D20" s="202"/>
      <c r="E20" s="202"/>
      <c r="F20" s="202"/>
      <c r="G20" s="203">
        <f t="shared" si="1"/>
        <v>131424</v>
      </c>
    </row>
    <row r="21" spans="1:7" ht="12.75">
      <c r="A21" s="1" t="s">
        <v>60</v>
      </c>
      <c r="B21" s="24" t="s">
        <v>61</v>
      </c>
      <c r="C21" s="202">
        <v>284846</v>
      </c>
      <c r="D21" s="202">
        <v>3205</v>
      </c>
      <c r="E21" s="202">
        <v>1415</v>
      </c>
      <c r="F21" s="202">
        <v>0</v>
      </c>
      <c r="G21" s="203">
        <f t="shared" si="1"/>
        <v>289466</v>
      </c>
    </row>
    <row r="22" spans="1:7" ht="12.75">
      <c r="A22" s="479" t="s">
        <v>134</v>
      </c>
      <c r="B22" s="479"/>
      <c r="C22" s="324">
        <f>SUM(C14:C21)</f>
        <v>1215522</v>
      </c>
      <c r="D22" s="324">
        <f>SUM(D14:D21)</f>
        <v>6205</v>
      </c>
      <c r="E22" s="324">
        <f>SUM(E14:E21)</f>
        <v>116321</v>
      </c>
      <c r="F22" s="324">
        <f>SUM(F14:F21)</f>
        <v>3895</v>
      </c>
      <c r="G22" s="324">
        <f t="shared" si="1"/>
        <v>1341943</v>
      </c>
    </row>
    <row r="23" spans="1:7" ht="12.75">
      <c r="A23" s="248"/>
      <c r="B23" s="252" t="s">
        <v>143</v>
      </c>
      <c r="C23" s="213"/>
      <c r="D23" s="213">
        <f>D25+D26</f>
        <v>96867</v>
      </c>
      <c r="E23" s="213">
        <v>45354</v>
      </c>
      <c r="F23" s="213">
        <v>15155</v>
      </c>
      <c r="G23" s="213">
        <f>SUM(C23:F23)</f>
        <v>157376</v>
      </c>
    </row>
    <row r="24" spans="1:7" ht="12.75">
      <c r="A24" s="248" t="s">
        <v>355</v>
      </c>
      <c r="B24" s="252"/>
      <c r="C24" s="213">
        <f>SUM(C22:C23)</f>
        <v>1215522</v>
      </c>
      <c r="D24" s="213">
        <f>SUM(D22:D23)</f>
        <v>103072</v>
      </c>
      <c r="E24" s="213">
        <f>SUM(E22:E23)</f>
        <v>161675</v>
      </c>
      <c r="F24" s="213">
        <f>SUM(F22:F23)</f>
        <v>19050</v>
      </c>
      <c r="G24" s="213">
        <f>SUM(G22:G23)</f>
        <v>1499319</v>
      </c>
    </row>
    <row r="25" spans="1:7" ht="12.75">
      <c r="A25" s="1"/>
      <c r="B25" s="24" t="s">
        <v>401</v>
      </c>
      <c r="C25" s="202"/>
      <c r="D25" s="202">
        <v>96867</v>
      </c>
      <c r="E25" s="202">
        <v>16721</v>
      </c>
      <c r="F25" s="202">
        <v>6037</v>
      </c>
      <c r="G25" s="203">
        <f>SUM(C25:F25)</f>
        <v>119625</v>
      </c>
    </row>
    <row r="26" spans="1:7" ht="25.5">
      <c r="A26" s="1"/>
      <c r="B26" s="24" t="s">
        <v>402</v>
      </c>
      <c r="C26" s="202"/>
      <c r="D26" s="202">
        <v>0</v>
      </c>
      <c r="E26" s="202">
        <v>28633</v>
      </c>
      <c r="F26" s="202">
        <v>9118</v>
      </c>
      <c r="G26" s="203">
        <f>SUM(C26:F26)</f>
        <v>37751</v>
      </c>
    </row>
  </sheetData>
  <sheetProtection/>
  <mergeCells count="3">
    <mergeCell ref="A22:B22"/>
    <mergeCell ref="A1:G1"/>
    <mergeCell ref="A13:B1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&amp;L13. melléklet a 4/2014. (III.01.) önk.rendelethez,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Q11" sqref="Q11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>
      <c r="A1" s="446" t="s">
        <v>127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</row>
    <row r="2" spans="1:14" ht="18">
      <c r="A2" s="484" t="s">
        <v>460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</row>
    <row r="3" spans="1:14" ht="12.75">
      <c r="A3" s="293" t="s">
        <v>99</v>
      </c>
      <c r="B3" s="288" t="s">
        <v>225</v>
      </c>
      <c r="C3" s="288" t="s">
        <v>226</v>
      </c>
      <c r="D3" s="288" t="s">
        <v>227</v>
      </c>
      <c r="E3" s="288" t="s">
        <v>449</v>
      </c>
      <c r="F3" s="288" t="s">
        <v>229</v>
      </c>
      <c r="G3" s="288" t="s">
        <v>230</v>
      </c>
      <c r="H3" s="288" t="s">
        <v>231</v>
      </c>
      <c r="I3" s="288" t="s">
        <v>232</v>
      </c>
      <c r="J3" s="288" t="s">
        <v>233</v>
      </c>
      <c r="K3" s="288" t="s">
        <v>450</v>
      </c>
      <c r="L3" s="288" t="s">
        <v>235</v>
      </c>
      <c r="M3" s="288" t="s">
        <v>236</v>
      </c>
      <c r="N3" s="288" t="s">
        <v>2</v>
      </c>
    </row>
    <row r="4" spans="1:14" ht="12.75">
      <c r="A4" s="294" t="s">
        <v>451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235"/>
    </row>
    <row r="5" spans="1:14" ht="38.25">
      <c r="A5" s="91" t="s">
        <v>461</v>
      </c>
      <c r="B5" s="70">
        <v>26921</v>
      </c>
      <c r="C5" s="70">
        <v>26921</v>
      </c>
      <c r="D5" s="70">
        <v>26921</v>
      </c>
      <c r="E5" s="70">
        <v>26921</v>
      </c>
      <c r="F5" s="70">
        <v>26921</v>
      </c>
      <c r="G5" s="70">
        <v>26921</v>
      </c>
      <c r="H5" s="70">
        <v>26921</v>
      </c>
      <c r="I5" s="70">
        <v>26921</v>
      </c>
      <c r="J5" s="70">
        <v>26921</v>
      </c>
      <c r="K5" s="70">
        <v>26921</v>
      </c>
      <c r="L5" s="70">
        <v>26921</v>
      </c>
      <c r="M5" s="70">
        <v>26922</v>
      </c>
      <c r="N5" s="235">
        <f aca="true" t="shared" si="0" ref="N5:N10">SUM(B5:M5)</f>
        <v>323053</v>
      </c>
    </row>
    <row r="6" spans="1:14" ht="25.5">
      <c r="A6" s="91" t="s">
        <v>462</v>
      </c>
      <c r="B6" s="70">
        <v>11303</v>
      </c>
      <c r="C6" s="70">
        <v>11303</v>
      </c>
      <c r="D6" s="70">
        <v>11303</v>
      </c>
      <c r="E6" s="70">
        <v>11303</v>
      </c>
      <c r="F6" s="70">
        <v>11303</v>
      </c>
      <c r="G6" s="70">
        <v>11303</v>
      </c>
      <c r="H6" s="70">
        <v>11303</v>
      </c>
      <c r="I6" s="70">
        <v>11303</v>
      </c>
      <c r="J6" s="70">
        <v>11303</v>
      </c>
      <c r="K6" s="70">
        <v>11303</v>
      </c>
      <c r="L6" s="70">
        <v>11306</v>
      </c>
      <c r="M6" s="70">
        <v>11305</v>
      </c>
      <c r="N6" s="235">
        <f t="shared" si="0"/>
        <v>135641</v>
      </c>
    </row>
    <row r="7" spans="1:14" ht="12.75">
      <c r="A7" s="91" t="s">
        <v>463</v>
      </c>
      <c r="B7" s="70">
        <v>32022</v>
      </c>
      <c r="C7" s="70">
        <v>32022</v>
      </c>
      <c r="D7" s="70">
        <v>32022</v>
      </c>
      <c r="E7" s="70">
        <v>32022</v>
      </c>
      <c r="F7" s="70">
        <v>32022</v>
      </c>
      <c r="G7" s="70">
        <v>32022</v>
      </c>
      <c r="H7" s="70">
        <v>32022</v>
      </c>
      <c r="I7" s="70">
        <v>32022</v>
      </c>
      <c r="J7" s="70">
        <v>32022</v>
      </c>
      <c r="K7" s="70">
        <v>32022</v>
      </c>
      <c r="L7" s="70">
        <v>32022</v>
      </c>
      <c r="M7" s="70">
        <v>32022</v>
      </c>
      <c r="N7" s="235">
        <f t="shared" si="0"/>
        <v>384264</v>
      </c>
    </row>
    <row r="8" spans="1:14" ht="23.25" customHeight="1">
      <c r="A8" s="91" t="s">
        <v>465</v>
      </c>
      <c r="B8" s="70"/>
      <c r="C8" s="70"/>
      <c r="D8" s="70">
        <v>32856</v>
      </c>
      <c r="E8" s="70"/>
      <c r="F8" s="70"/>
      <c r="G8" s="70">
        <v>32856</v>
      </c>
      <c r="H8" s="70"/>
      <c r="I8" s="70"/>
      <c r="J8" s="70">
        <v>32856</v>
      </c>
      <c r="K8" s="70"/>
      <c r="L8" s="70"/>
      <c r="M8" s="70">
        <v>32856</v>
      </c>
      <c r="N8" s="235">
        <f t="shared" si="0"/>
        <v>131424</v>
      </c>
    </row>
    <row r="9" spans="1:14" ht="25.5">
      <c r="A9" s="91" t="s">
        <v>466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235">
        <f t="shared" si="0"/>
        <v>0</v>
      </c>
    </row>
    <row r="10" spans="1:14" ht="25.5">
      <c r="A10" s="91" t="s">
        <v>464</v>
      </c>
      <c r="B10" s="70"/>
      <c r="C10" s="70"/>
      <c r="D10" s="70">
        <v>72587</v>
      </c>
      <c r="E10" s="70"/>
      <c r="F10" s="70"/>
      <c r="G10" s="70">
        <v>72587</v>
      </c>
      <c r="H10" s="70"/>
      <c r="I10" s="70"/>
      <c r="J10" s="70">
        <v>72588</v>
      </c>
      <c r="K10" s="70"/>
      <c r="L10" s="70">
        <v>72588</v>
      </c>
      <c r="M10" s="70"/>
      <c r="N10" s="235">
        <f t="shared" si="0"/>
        <v>290350</v>
      </c>
    </row>
    <row r="11" spans="1:14" ht="51">
      <c r="A11" s="91" t="s">
        <v>478</v>
      </c>
      <c r="B11" s="70"/>
      <c r="C11" s="70"/>
      <c r="D11" s="70">
        <v>77211</v>
      </c>
      <c r="E11" s="70"/>
      <c r="F11" s="70"/>
      <c r="G11" s="70"/>
      <c r="H11" s="70"/>
      <c r="I11" s="70"/>
      <c r="J11" s="70"/>
      <c r="K11" s="70"/>
      <c r="L11" s="70"/>
      <c r="M11" s="70"/>
      <c r="N11" s="235">
        <v>77211</v>
      </c>
    </row>
    <row r="12" spans="1:14" ht="25.5">
      <c r="A12" s="308" t="s">
        <v>452</v>
      </c>
      <c r="B12" s="307">
        <f aca="true" t="shared" si="1" ref="B12:N12">SUM(B5:B11)</f>
        <v>70246</v>
      </c>
      <c r="C12" s="307">
        <f t="shared" si="1"/>
        <v>70246</v>
      </c>
      <c r="D12" s="307">
        <f t="shared" si="1"/>
        <v>252900</v>
      </c>
      <c r="E12" s="307">
        <f t="shared" si="1"/>
        <v>70246</v>
      </c>
      <c r="F12" s="307">
        <f t="shared" si="1"/>
        <v>70246</v>
      </c>
      <c r="G12" s="307">
        <f t="shared" si="1"/>
        <v>175689</v>
      </c>
      <c r="H12" s="307">
        <f t="shared" si="1"/>
        <v>70246</v>
      </c>
      <c r="I12" s="307">
        <f t="shared" si="1"/>
        <v>70246</v>
      </c>
      <c r="J12" s="307">
        <f t="shared" si="1"/>
        <v>175690</v>
      </c>
      <c r="K12" s="307">
        <f t="shared" si="1"/>
        <v>70246</v>
      </c>
      <c r="L12" s="307">
        <f t="shared" si="1"/>
        <v>142837</v>
      </c>
      <c r="M12" s="307">
        <f t="shared" si="1"/>
        <v>103105</v>
      </c>
      <c r="N12" s="307">
        <f t="shared" si="1"/>
        <v>1341943</v>
      </c>
    </row>
    <row r="13" spans="1:14" ht="12.75">
      <c r="A13" s="294" t="s">
        <v>453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235"/>
    </row>
    <row r="14" spans="1:14" ht="25.5">
      <c r="A14" s="91" t="s">
        <v>454</v>
      </c>
      <c r="B14" s="70">
        <v>58535</v>
      </c>
      <c r="C14" s="70">
        <v>58535</v>
      </c>
      <c r="D14" s="70">
        <v>58535</v>
      </c>
      <c r="E14" s="70">
        <v>58535</v>
      </c>
      <c r="F14" s="70">
        <v>58535</v>
      </c>
      <c r="G14" s="70">
        <v>58535</v>
      </c>
      <c r="H14" s="70">
        <v>58535</v>
      </c>
      <c r="I14" s="70">
        <v>58535</v>
      </c>
      <c r="J14" s="70">
        <v>58535</v>
      </c>
      <c r="K14" s="70">
        <v>58535</v>
      </c>
      <c r="L14" s="70">
        <v>58535</v>
      </c>
      <c r="M14" s="70">
        <v>58534</v>
      </c>
      <c r="N14" s="53">
        <f aca="true" t="shared" si="2" ref="N14:N19">SUM(B14:M14)</f>
        <v>702419</v>
      </c>
    </row>
    <row r="15" spans="1:14" ht="25.5">
      <c r="A15" s="91" t="s">
        <v>467</v>
      </c>
      <c r="B15" s="70"/>
      <c r="C15" s="70"/>
      <c r="D15" s="70">
        <v>14087</v>
      </c>
      <c r="E15" s="70"/>
      <c r="F15" s="70"/>
      <c r="G15" s="70">
        <v>14087</v>
      </c>
      <c r="H15" s="70"/>
      <c r="I15" s="70"/>
      <c r="J15" s="70">
        <v>14088</v>
      </c>
      <c r="K15" s="70"/>
      <c r="L15" s="70"/>
      <c r="M15" s="70">
        <v>14089</v>
      </c>
      <c r="N15" s="235">
        <f t="shared" si="2"/>
        <v>56351</v>
      </c>
    </row>
    <row r="16" spans="1:14" ht="51">
      <c r="A16" s="91" t="s">
        <v>455</v>
      </c>
      <c r="B16" s="92"/>
      <c r="C16" s="92"/>
      <c r="D16" s="92">
        <v>77211</v>
      </c>
      <c r="E16" s="92"/>
      <c r="F16" s="92"/>
      <c r="G16" s="92"/>
      <c r="H16" s="92"/>
      <c r="I16" s="92"/>
      <c r="J16" s="92"/>
      <c r="K16" s="92"/>
      <c r="L16" s="92"/>
      <c r="M16" s="92"/>
      <c r="N16" s="236">
        <f t="shared" si="2"/>
        <v>77211</v>
      </c>
    </row>
    <row r="17" spans="1:14" ht="12.75">
      <c r="A17" s="91" t="s">
        <v>456</v>
      </c>
      <c r="B17" s="70"/>
      <c r="C17" s="70"/>
      <c r="D17" s="70">
        <v>5523</v>
      </c>
      <c r="E17" s="70">
        <v>5523</v>
      </c>
      <c r="F17" s="70">
        <v>5523</v>
      </c>
      <c r="G17" s="70">
        <v>5523</v>
      </c>
      <c r="H17" s="70">
        <v>5523</v>
      </c>
      <c r="I17" s="70">
        <v>5523</v>
      </c>
      <c r="J17" s="70">
        <v>5523</v>
      </c>
      <c r="K17" s="70">
        <v>5523</v>
      </c>
      <c r="L17" s="70">
        <v>5523</v>
      </c>
      <c r="M17" s="70">
        <v>5523</v>
      </c>
      <c r="N17" s="235">
        <f t="shared" si="2"/>
        <v>55230</v>
      </c>
    </row>
    <row r="18" spans="1:14" ht="25.5">
      <c r="A18" s="91" t="s">
        <v>457</v>
      </c>
      <c r="B18" s="70">
        <v>33201</v>
      </c>
      <c r="C18" s="70">
        <v>33201</v>
      </c>
      <c r="D18" s="70">
        <v>33201</v>
      </c>
      <c r="E18" s="70">
        <v>33201</v>
      </c>
      <c r="F18" s="70">
        <v>33201</v>
      </c>
      <c r="G18" s="70">
        <v>33201</v>
      </c>
      <c r="H18" s="70">
        <v>33201</v>
      </c>
      <c r="I18" s="70">
        <v>33201</v>
      </c>
      <c r="J18" s="70">
        <v>33201</v>
      </c>
      <c r="K18" s="70">
        <v>33201</v>
      </c>
      <c r="L18" s="70">
        <v>33201</v>
      </c>
      <c r="M18" s="70">
        <v>33203</v>
      </c>
      <c r="N18" s="235">
        <f t="shared" si="2"/>
        <v>398414</v>
      </c>
    </row>
    <row r="19" spans="1:14" ht="25.5">
      <c r="A19" s="91" t="s">
        <v>94</v>
      </c>
      <c r="B19" s="70">
        <v>9055</v>
      </c>
      <c r="C19" s="70">
        <v>9055</v>
      </c>
      <c r="D19" s="70">
        <v>9055</v>
      </c>
      <c r="E19" s="70">
        <v>9055</v>
      </c>
      <c r="F19" s="70">
        <v>9055</v>
      </c>
      <c r="G19" s="70">
        <v>9059</v>
      </c>
      <c r="H19" s="70">
        <v>9055</v>
      </c>
      <c r="I19" s="70">
        <v>9059</v>
      </c>
      <c r="J19" s="70">
        <v>9055</v>
      </c>
      <c r="K19" s="70">
        <v>9055</v>
      </c>
      <c r="L19" s="70">
        <v>9056</v>
      </c>
      <c r="M19" s="70">
        <v>9055</v>
      </c>
      <c r="N19" s="235">
        <f t="shared" si="2"/>
        <v>108669</v>
      </c>
    </row>
    <row r="20" spans="1:14" ht="25.5">
      <c r="A20" s="308" t="s">
        <v>458</v>
      </c>
      <c r="B20" s="307">
        <f>B14+B16+B17+B18+B19</f>
        <v>100791</v>
      </c>
      <c r="C20" s="307">
        <f aca="true" t="shared" si="3" ref="C20:N20">C14+C16+C17+C18+C19</f>
        <v>100791</v>
      </c>
      <c r="D20" s="307">
        <f t="shared" si="3"/>
        <v>183525</v>
      </c>
      <c r="E20" s="307">
        <f t="shared" si="3"/>
        <v>106314</v>
      </c>
      <c r="F20" s="307">
        <f t="shared" si="3"/>
        <v>106314</v>
      </c>
      <c r="G20" s="307">
        <f t="shared" si="3"/>
        <v>106318</v>
      </c>
      <c r="H20" s="307">
        <f t="shared" si="3"/>
        <v>106314</v>
      </c>
      <c r="I20" s="307">
        <f t="shared" si="3"/>
        <v>106318</v>
      </c>
      <c r="J20" s="307">
        <f t="shared" si="3"/>
        <v>106314</v>
      </c>
      <c r="K20" s="307">
        <f t="shared" si="3"/>
        <v>106314</v>
      </c>
      <c r="L20" s="307">
        <f t="shared" si="3"/>
        <v>106315</v>
      </c>
      <c r="M20" s="307">
        <f t="shared" si="3"/>
        <v>106315</v>
      </c>
      <c r="N20" s="249">
        <f t="shared" si="3"/>
        <v>1341943</v>
      </c>
    </row>
    <row r="21" spans="1:14" ht="38.25">
      <c r="A21" s="237" t="s">
        <v>459</v>
      </c>
      <c r="B21" s="70">
        <f aca="true" t="shared" si="4" ref="B21:M21">B12-B20</f>
        <v>-30545</v>
      </c>
      <c r="C21" s="70">
        <f t="shared" si="4"/>
        <v>-30545</v>
      </c>
      <c r="D21" s="70">
        <f t="shared" si="4"/>
        <v>69375</v>
      </c>
      <c r="E21" s="70">
        <f t="shared" si="4"/>
        <v>-36068</v>
      </c>
      <c r="F21" s="70">
        <f t="shared" si="4"/>
        <v>-36068</v>
      </c>
      <c r="G21" s="70">
        <f t="shared" si="4"/>
        <v>69371</v>
      </c>
      <c r="H21" s="70">
        <f t="shared" si="4"/>
        <v>-36068</v>
      </c>
      <c r="I21" s="70">
        <f t="shared" si="4"/>
        <v>-36072</v>
      </c>
      <c r="J21" s="70">
        <f t="shared" si="4"/>
        <v>69376</v>
      </c>
      <c r="K21" s="70">
        <f t="shared" si="4"/>
        <v>-36068</v>
      </c>
      <c r="L21" s="70">
        <f t="shared" si="4"/>
        <v>36522</v>
      </c>
      <c r="M21" s="70">
        <f t="shared" si="4"/>
        <v>-3210</v>
      </c>
      <c r="N21" s="235"/>
    </row>
  </sheetData>
  <sheetProtection/>
  <mergeCells count="2">
    <mergeCell ref="A1:N1"/>
    <mergeCell ref="A2:N2"/>
  </mergeCells>
  <printOptions headings="1"/>
  <pageMargins left="0.7" right="0.7" top="0.75" bottom="0.75" header="0.3" footer="0.3"/>
  <pageSetup horizontalDpi="600" verticalDpi="600" orientation="landscape" paperSize="9" scale="92" r:id="rId1"/>
  <headerFooter alignWithMargins="0">
    <oddHeader>&amp;L14. melléklet a 4/2014. (III.01.) önk.rendelethez,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cument" dvAspect="DVASPECT_ICON" shapeId="135772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486" t="s">
        <v>410</v>
      </c>
      <c r="B1" s="486"/>
      <c r="C1" s="486"/>
      <c r="D1" s="486"/>
      <c r="E1" s="486"/>
      <c r="F1" s="486"/>
    </row>
    <row r="2" spans="1:6" ht="15.75">
      <c r="A2" s="486" t="s">
        <v>411</v>
      </c>
      <c r="B2" s="486"/>
      <c r="C2" s="486"/>
      <c r="D2" s="486"/>
      <c r="E2" s="486"/>
      <c r="F2" s="486"/>
    </row>
    <row r="3" spans="1:6" ht="12.75">
      <c r="A3" s="489" t="s">
        <v>359</v>
      </c>
      <c r="B3" s="489"/>
      <c r="C3" s="489"/>
      <c r="D3" s="489"/>
      <c r="E3" s="489"/>
      <c r="F3" s="489"/>
    </row>
    <row r="4" spans="1:6" ht="12.75" customHeight="1">
      <c r="A4" s="309" t="s">
        <v>99</v>
      </c>
      <c r="B4" s="310" t="s">
        <v>121</v>
      </c>
      <c r="C4" s="311" t="s">
        <v>412</v>
      </c>
      <c r="D4" s="312" t="s">
        <v>413</v>
      </c>
      <c r="E4" s="313" t="s">
        <v>414</v>
      </c>
      <c r="F4" s="230" t="s">
        <v>448</v>
      </c>
    </row>
    <row r="5" spans="1:6" ht="12.75">
      <c r="A5" s="231">
        <v>1</v>
      </c>
      <c r="B5" s="314">
        <v>2</v>
      </c>
      <c r="C5" s="309">
        <v>3</v>
      </c>
      <c r="D5" s="315">
        <v>4</v>
      </c>
      <c r="E5" s="315">
        <v>5</v>
      </c>
      <c r="F5" s="232"/>
    </row>
    <row r="6" spans="1:6" ht="12.75">
      <c r="A6" s="487" t="s">
        <v>415</v>
      </c>
      <c r="B6" s="488"/>
      <c r="C6" s="488"/>
      <c r="D6" s="488"/>
      <c r="E6" s="488"/>
      <c r="F6" s="488"/>
    </row>
    <row r="7" spans="1:6" ht="12.75" customHeight="1">
      <c r="A7" s="238" t="s">
        <v>39</v>
      </c>
      <c r="B7" s="316">
        <v>1</v>
      </c>
      <c r="C7" s="241">
        <v>320053</v>
      </c>
      <c r="D7" s="242">
        <v>400000</v>
      </c>
      <c r="E7" s="232">
        <v>400000</v>
      </c>
      <c r="F7" s="232">
        <v>400000</v>
      </c>
    </row>
    <row r="8" spans="1:6" ht="12.75" customHeight="1">
      <c r="A8" s="238" t="s">
        <v>45</v>
      </c>
      <c r="B8" s="316">
        <v>2</v>
      </c>
      <c r="C8" s="241">
        <v>85715</v>
      </c>
      <c r="D8" s="242"/>
      <c r="E8" s="232"/>
      <c r="F8" s="232"/>
    </row>
    <row r="9" spans="1:6" ht="12.75" customHeight="1">
      <c r="A9" s="238" t="s">
        <v>47</v>
      </c>
      <c r="B9" s="316">
        <v>3</v>
      </c>
      <c r="C9" s="241">
        <v>202155</v>
      </c>
      <c r="D9" s="242">
        <v>200000</v>
      </c>
      <c r="E9" s="232">
        <v>200000</v>
      </c>
      <c r="F9" s="232">
        <v>213000</v>
      </c>
    </row>
    <row r="10" spans="1:6" ht="12.75" customHeight="1">
      <c r="A10" s="238" t="s">
        <v>53</v>
      </c>
      <c r="B10" s="316">
        <v>4</v>
      </c>
      <c r="C10" s="241"/>
      <c r="D10" s="242"/>
      <c r="E10" s="232"/>
      <c r="F10" s="232"/>
    </row>
    <row r="11" spans="1:6" ht="12.75" customHeight="1">
      <c r="A11" s="238" t="s">
        <v>416</v>
      </c>
      <c r="B11" s="316">
        <v>5</v>
      </c>
      <c r="C11" s="241">
        <v>94496</v>
      </c>
      <c r="D11" s="242">
        <v>100000</v>
      </c>
      <c r="E11" s="242">
        <v>100000</v>
      </c>
      <c r="F11" s="232">
        <v>100000</v>
      </c>
    </row>
    <row r="12" spans="1:6" ht="12.75" customHeight="1">
      <c r="A12" s="240" t="s">
        <v>417</v>
      </c>
      <c r="B12" s="317">
        <v>6</v>
      </c>
      <c r="C12" s="243">
        <f>SUM(C7:C11)</f>
        <v>702419</v>
      </c>
      <c r="D12" s="244">
        <f>SUM(D7:D11)</f>
        <v>700000</v>
      </c>
      <c r="E12" s="233">
        <f>SUM(E7:E11)</f>
        <v>700000</v>
      </c>
      <c r="F12" s="233">
        <f>SUM(F7:F11)</f>
        <v>713000</v>
      </c>
    </row>
    <row r="13" spans="1:6" ht="12.75" customHeight="1">
      <c r="A13" s="238" t="s">
        <v>3</v>
      </c>
      <c r="B13" s="316">
        <v>7</v>
      </c>
      <c r="C13" s="241">
        <v>150556</v>
      </c>
      <c r="D13" s="242">
        <v>150000</v>
      </c>
      <c r="E13" s="232">
        <v>150000</v>
      </c>
      <c r="F13" s="232">
        <v>150000</v>
      </c>
    </row>
    <row r="14" spans="1:6" ht="12.75" customHeight="1">
      <c r="A14" s="238" t="s">
        <v>77</v>
      </c>
      <c r="B14" s="316">
        <v>8</v>
      </c>
      <c r="C14" s="241">
        <v>42951</v>
      </c>
      <c r="D14" s="242">
        <v>42000</v>
      </c>
      <c r="E14" s="232">
        <v>43000</v>
      </c>
      <c r="F14" s="232">
        <v>43000</v>
      </c>
    </row>
    <row r="15" spans="1:6" ht="12.75" customHeight="1">
      <c r="A15" s="238" t="s">
        <v>0</v>
      </c>
      <c r="B15" s="316">
        <v>9</v>
      </c>
      <c r="C15" s="241">
        <v>268257</v>
      </c>
      <c r="D15" s="242">
        <v>268000</v>
      </c>
      <c r="E15" s="232">
        <v>257000</v>
      </c>
      <c r="F15" s="232">
        <v>270000</v>
      </c>
    </row>
    <row r="16" spans="1:6" ht="12.75" customHeight="1">
      <c r="A16" s="238" t="s">
        <v>85</v>
      </c>
      <c r="B16" s="316">
        <v>10</v>
      </c>
      <c r="C16" s="241">
        <v>19950</v>
      </c>
      <c r="D16" s="242">
        <v>20000</v>
      </c>
      <c r="E16" s="232">
        <v>20000</v>
      </c>
      <c r="F16" s="234">
        <v>20000</v>
      </c>
    </row>
    <row r="17" spans="1:6" ht="12.75" customHeight="1">
      <c r="A17" s="238" t="s">
        <v>86</v>
      </c>
      <c r="B17" s="316">
        <v>11</v>
      </c>
      <c r="C17" s="241">
        <v>220705</v>
      </c>
      <c r="D17" s="242">
        <v>220000</v>
      </c>
      <c r="E17" s="232">
        <v>230000</v>
      </c>
      <c r="F17" s="234">
        <v>230000</v>
      </c>
    </row>
    <row r="18" spans="1:6" ht="12.75" customHeight="1">
      <c r="A18" s="238" t="s">
        <v>87</v>
      </c>
      <c r="B18" s="316">
        <v>12</v>
      </c>
      <c r="C18" s="241">
        <v>147444</v>
      </c>
      <c r="D18" s="242">
        <v>150000</v>
      </c>
      <c r="E18" s="232">
        <v>150000</v>
      </c>
      <c r="F18" s="232">
        <v>150000</v>
      </c>
    </row>
    <row r="19" spans="1:6" ht="12.75" customHeight="1">
      <c r="A19" s="238" t="s">
        <v>89</v>
      </c>
      <c r="B19" s="316">
        <v>13</v>
      </c>
      <c r="C19" s="241">
        <v>4368</v>
      </c>
      <c r="D19" s="242">
        <v>5000</v>
      </c>
      <c r="E19" s="232">
        <v>5000</v>
      </c>
      <c r="F19" s="232">
        <v>5000</v>
      </c>
    </row>
    <row r="20" spans="1:6" ht="12.75" customHeight="1">
      <c r="A20" s="238" t="s">
        <v>92</v>
      </c>
      <c r="B20" s="316">
        <v>14</v>
      </c>
      <c r="C20" s="241">
        <v>0</v>
      </c>
      <c r="D20" s="242"/>
      <c r="E20" s="232"/>
      <c r="F20" s="232"/>
    </row>
    <row r="21" spans="1:6" ht="12.75" customHeight="1">
      <c r="A21" s="240" t="s">
        <v>418</v>
      </c>
      <c r="B21" s="317">
        <v>15</v>
      </c>
      <c r="C21" s="243">
        <f>C13+C14+C15+C16+C17</f>
        <v>702419</v>
      </c>
      <c r="D21" s="243">
        <f>D13+D14+D15+D16+D17</f>
        <v>700000</v>
      </c>
      <c r="E21" s="233">
        <f>SUM(E13:E17)</f>
        <v>700000</v>
      </c>
      <c r="F21" s="233">
        <f>SUM(F13:F17)</f>
        <v>713000</v>
      </c>
    </row>
    <row r="22" spans="1:6" ht="12.75">
      <c r="A22" s="487" t="s">
        <v>419</v>
      </c>
      <c r="B22" s="488"/>
      <c r="C22" s="488"/>
      <c r="D22" s="488"/>
      <c r="E22" s="488"/>
      <c r="F22" s="488"/>
    </row>
    <row r="23" spans="1:6" ht="12.75" customHeight="1">
      <c r="A23" s="238" t="s">
        <v>40</v>
      </c>
      <c r="B23" s="318" t="s">
        <v>420</v>
      </c>
      <c r="C23" s="245"/>
      <c r="D23" s="232"/>
      <c r="E23" s="232"/>
      <c r="F23" s="232"/>
    </row>
    <row r="24" spans="1:6" ht="12.75" customHeight="1">
      <c r="A24" s="238" t="s">
        <v>51</v>
      </c>
      <c r="B24" s="318" t="s">
        <v>421</v>
      </c>
      <c r="C24" s="239">
        <v>317750</v>
      </c>
      <c r="D24" s="232">
        <v>318000</v>
      </c>
      <c r="E24" s="232">
        <v>320000</v>
      </c>
      <c r="F24" s="232">
        <v>320000</v>
      </c>
    </row>
    <row r="25" spans="1:6" ht="12.75" customHeight="1">
      <c r="A25" s="238" t="s">
        <v>57</v>
      </c>
      <c r="B25" s="318" t="s">
        <v>422</v>
      </c>
      <c r="C25" s="239">
        <v>131424</v>
      </c>
      <c r="D25" s="232">
        <v>132000</v>
      </c>
      <c r="E25" s="232">
        <v>135000</v>
      </c>
      <c r="F25" s="232">
        <v>135000</v>
      </c>
    </row>
    <row r="26" spans="1:6" ht="12.75" customHeight="1">
      <c r="A26" s="238" t="s">
        <v>63</v>
      </c>
      <c r="B26" s="318" t="s">
        <v>423</v>
      </c>
      <c r="C26" s="239">
        <v>190350</v>
      </c>
      <c r="D26" s="232">
        <v>85000</v>
      </c>
      <c r="E26" s="232">
        <v>75000</v>
      </c>
      <c r="F26" s="232">
        <v>65000</v>
      </c>
    </row>
    <row r="27" spans="1:6" ht="12.75" customHeight="1">
      <c r="A27" s="240" t="s">
        <v>424</v>
      </c>
      <c r="B27" s="318" t="s">
        <v>425</v>
      </c>
      <c r="C27" s="319">
        <f>SUM(C24:C26)</f>
        <v>639524</v>
      </c>
      <c r="D27" s="319">
        <f>SUM(D24:D26)</f>
        <v>535000</v>
      </c>
      <c r="E27" s="320">
        <f>SUM(E24:E26)</f>
        <v>530000</v>
      </c>
      <c r="F27" s="233">
        <f>SUM(F24:F26)</f>
        <v>520000</v>
      </c>
    </row>
    <row r="28" spans="1:6" ht="12.75" customHeight="1">
      <c r="A28" s="238" t="s">
        <v>426</v>
      </c>
      <c r="B28" s="318" t="s">
        <v>427</v>
      </c>
      <c r="C28" s="239">
        <v>398414</v>
      </c>
      <c r="D28" s="232">
        <v>380000</v>
      </c>
      <c r="E28" s="232">
        <v>380000</v>
      </c>
      <c r="F28" s="232">
        <v>380000</v>
      </c>
    </row>
    <row r="29" spans="1:6" ht="12.75" customHeight="1">
      <c r="A29" s="238" t="s">
        <v>428</v>
      </c>
      <c r="B29" s="318" t="s">
        <v>429</v>
      </c>
      <c r="C29" s="239">
        <v>55230</v>
      </c>
      <c r="D29" s="232">
        <v>55000</v>
      </c>
      <c r="E29" s="232">
        <v>55000</v>
      </c>
      <c r="F29" s="232">
        <v>40000</v>
      </c>
    </row>
    <row r="30" spans="1:6" ht="12.75" customHeight="1">
      <c r="A30" s="238" t="s">
        <v>94</v>
      </c>
      <c r="B30" s="318" t="s">
        <v>430</v>
      </c>
      <c r="C30" s="239">
        <v>108669</v>
      </c>
      <c r="D30" s="232">
        <v>100000</v>
      </c>
      <c r="E30" s="232">
        <v>95000</v>
      </c>
      <c r="F30" s="232">
        <v>100000</v>
      </c>
    </row>
    <row r="31" spans="1:6" ht="12.75" customHeight="1">
      <c r="A31" s="238" t="s">
        <v>431</v>
      </c>
      <c r="B31" s="318" t="s">
        <v>432</v>
      </c>
      <c r="C31" s="239">
        <v>108546</v>
      </c>
      <c r="D31" s="232"/>
      <c r="E31" s="232"/>
      <c r="F31" s="232"/>
    </row>
    <row r="32" spans="1:6" ht="12.75" customHeight="1">
      <c r="A32" s="238" t="s">
        <v>95</v>
      </c>
      <c r="B32" s="318" t="s">
        <v>433</v>
      </c>
      <c r="C32" s="239">
        <v>123</v>
      </c>
      <c r="D32" s="232"/>
      <c r="E32" s="232"/>
      <c r="F32" s="232"/>
    </row>
    <row r="33" spans="1:6" ht="12.75" customHeight="1">
      <c r="A33" s="238" t="s">
        <v>434</v>
      </c>
      <c r="B33" s="318" t="s">
        <v>435</v>
      </c>
      <c r="C33" s="239"/>
      <c r="D33" s="232"/>
      <c r="E33" s="232"/>
      <c r="F33" s="232"/>
    </row>
    <row r="34" spans="1:6" ht="12.75" customHeight="1">
      <c r="A34" s="238" t="s">
        <v>436</v>
      </c>
      <c r="B34" s="318" t="s">
        <v>437</v>
      </c>
      <c r="C34" s="239">
        <v>77211</v>
      </c>
      <c r="D34" s="232"/>
      <c r="E34" s="232"/>
      <c r="F34" s="232"/>
    </row>
    <row r="35" spans="1:6" ht="12.75" customHeight="1">
      <c r="A35" s="238" t="s">
        <v>438</v>
      </c>
      <c r="B35" s="318" t="s">
        <v>439</v>
      </c>
      <c r="C35" s="239"/>
      <c r="D35" s="232"/>
      <c r="E35" s="232"/>
      <c r="F35" s="232"/>
    </row>
    <row r="36" spans="1:6" ht="12.75" customHeight="1">
      <c r="A36" s="238" t="s">
        <v>440</v>
      </c>
      <c r="B36" s="318" t="s">
        <v>441</v>
      </c>
      <c r="C36" s="239">
        <v>55351</v>
      </c>
      <c r="D36" s="232"/>
      <c r="E36" s="232"/>
      <c r="F36" s="232"/>
    </row>
    <row r="37" spans="1:6" ht="13.5" customHeight="1">
      <c r="A37" s="240" t="s">
        <v>442</v>
      </c>
      <c r="B37" s="318" t="s">
        <v>443</v>
      </c>
      <c r="C37" s="321">
        <f>C28+C29+C30+C34</f>
        <v>639524</v>
      </c>
      <c r="D37" s="321">
        <f>D28+D29+D30+D34</f>
        <v>535000</v>
      </c>
      <c r="E37" s="321">
        <f>E28+E29+E30+E34</f>
        <v>530000</v>
      </c>
      <c r="F37" s="233">
        <f>SUM(F28:F36)</f>
        <v>520000</v>
      </c>
    </row>
    <row r="38" spans="1:6" ht="13.5" customHeight="1">
      <c r="A38" s="240" t="s">
        <v>444</v>
      </c>
      <c r="B38" s="318" t="s">
        <v>445</v>
      </c>
      <c r="C38" s="241">
        <f>C12+C27</f>
        <v>1341943</v>
      </c>
      <c r="D38" s="241">
        <f>D12+D27</f>
        <v>1235000</v>
      </c>
      <c r="E38" s="241">
        <f>E12+E27</f>
        <v>1230000</v>
      </c>
      <c r="F38" s="232">
        <f>F12+F27</f>
        <v>1233000</v>
      </c>
    </row>
    <row r="39" spans="1:6" ht="12.75" customHeight="1">
      <c r="A39" s="240" t="s">
        <v>446</v>
      </c>
      <c r="B39" s="318" t="s">
        <v>447</v>
      </c>
      <c r="C39" s="241">
        <f>C21+C37</f>
        <v>1341943</v>
      </c>
      <c r="D39" s="241">
        <f>D21+D37</f>
        <v>1235000</v>
      </c>
      <c r="E39" s="241">
        <f>E21+E37</f>
        <v>1230000</v>
      </c>
      <c r="F39" s="232">
        <f>F21+F37</f>
        <v>1233000</v>
      </c>
    </row>
  </sheetData>
  <sheetProtection/>
  <mergeCells count="5">
    <mergeCell ref="A1:F1"/>
    <mergeCell ref="A2:F2"/>
    <mergeCell ref="A22:F22"/>
    <mergeCell ref="A6:F6"/>
    <mergeCell ref="A3:F3"/>
  </mergeCells>
  <printOptions headings="1"/>
  <pageMargins left="0.75" right="0.75" top="1" bottom="1" header="0.5" footer="0.5"/>
  <pageSetup horizontalDpi="600" verticalDpi="600" orientation="portrait" paperSize="9" scale="70" r:id="rId1"/>
  <headerFooter alignWithMargins="0">
    <oddHeader>&amp;L15. sz. melléklet a 4/2014. (III.01.) önk. rendelethez,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85" workbookViewId="0" topLeftCell="A7">
      <selection activeCell="G27" sqref="G27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8.4218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9.140625" style="15" customWidth="1"/>
    <col min="10" max="10" width="9.140625" style="7" customWidth="1"/>
  </cols>
  <sheetData>
    <row r="1" spans="1:8" ht="19.5" customHeight="1">
      <c r="A1" s="342" t="s">
        <v>126</v>
      </c>
      <c r="B1" s="342"/>
      <c r="C1" s="342"/>
      <c r="D1" s="342"/>
      <c r="E1" s="342"/>
      <c r="F1" s="342"/>
      <c r="G1" s="342"/>
      <c r="H1" s="342"/>
    </row>
    <row r="2" spans="1:8" ht="24.75" customHeight="1">
      <c r="A2" s="343" t="s">
        <v>22</v>
      </c>
      <c r="B2" s="343"/>
      <c r="C2" s="343"/>
      <c r="D2" s="343"/>
      <c r="E2" s="343"/>
      <c r="F2" s="343"/>
      <c r="G2" s="343"/>
      <c r="H2" s="343"/>
    </row>
    <row r="3" spans="1:10" s="8" customFormat="1" ht="78.75">
      <c r="A3" s="25" t="s">
        <v>18</v>
      </c>
      <c r="B3" s="25" t="s">
        <v>19</v>
      </c>
      <c r="C3" s="25" t="s">
        <v>16</v>
      </c>
      <c r="D3" s="25" t="s">
        <v>17</v>
      </c>
      <c r="E3" s="36" t="s">
        <v>24</v>
      </c>
      <c r="F3" s="36" t="s">
        <v>25</v>
      </c>
      <c r="G3" s="36" t="s">
        <v>26</v>
      </c>
      <c r="H3" s="36" t="s">
        <v>2</v>
      </c>
      <c r="I3" s="12"/>
      <c r="J3" s="18"/>
    </row>
    <row r="4" spans="1:10" s="9" customFormat="1" ht="31.5">
      <c r="A4" s="32" t="s">
        <v>6</v>
      </c>
      <c r="B4" s="32" t="s">
        <v>38</v>
      </c>
      <c r="C4" s="33"/>
      <c r="D4" s="34" t="s">
        <v>39</v>
      </c>
      <c r="E4" s="35">
        <f>SUM(E5:E11)</f>
        <v>323053</v>
      </c>
      <c r="F4" s="35">
        <f>SUM(F5:F11)</f>
        <v>0</v>
      </c>
      <c r="G4" s="35">
        <f>SUM(G5:G11)</f>
        <v>0</v>
      </c>
      <c r="H4" s="35">
        <f>SUM(H5:H11)</f>
        <v>323053</v>
      </c>
      <c r="I4" s="59"/>
      <c r="J4" s="59"/>
    </row>
    <row r="5" spans="1:9" ht="24" customHeight="1">
      <c r="A5" s="26"/>
      <c r="B5" s="26"/>
      <c r="C5" s="27" t="s">
        <v>32</v>
      </c>
      <c r="D5" s="28" t="s">
        <v>27</v>
      </c>
      <c r="E5" s="57">
        <v>152352</v>
      </c>
      <c r="F5" s="57"/>
      <c r="G5" s="57"/>
      <c r="H5" s="57">
        <f>SUM(E5:G5)</f>
        <v>152352</v>
      </c>
      <c r="I5" s="19"/>
    </row>
    <row r="6" spans="1:9" ht="33" customHeight="1">
      <c r="A6" s="26"/>
      <c r="B6" s="26"/>
      <c r="C6" s="27" t="s">
        <v>33</v>
      </c>
      <c r="D6" s="28" t="s">
        <v>28</v>
      </c>
      <c r="E6" s="57">
        <v>69650</v>
      </c>
      <c r="F6" s="57"/>
      <c r="G6" s="57"/>
      <c r="H6" s="57">
        <f aca="true" t="shared" si="0" ref="H6:H37">SUM(E6:G6)</f>
        <v>69650</v>
      </c>
      <c r="I6" s="19"/>
    </row>
    <row r="7" spans="1:9" ht="24.75" customHeight="1">
      <c r="A7" s="26"/>
      <c r="B7" s="26"/>
      <c r="C7" s="27" t="s">
        <v>34</v>
      </c>
      <c r="D7" s="28" t="s">
        <v>29</v>
      </c>
      <c r="E7" s="57">
        <v>35042</v>
      </c>
      <c r="F7" s="57"/>
      <c r="G7" s="57"/>
      <c r="H7" s="57">
        <f t="shared" si="0"/>
        <v>35042</v>
      </c>
      <c r="I7" s="19"/>
    </row>
    <row r="8" spans="1:9" ht="23.25" customHeight="1">
      <c r="A8" s="26"/>
      <c r="B8" s="26"/>
      <c r="C8" s="27" t="s">
        <v>35</v>
      </c>
      <c r="D8" s="28" t="s">
        <v>30</v>
      </c>
      <c r="E8" s="57">
        <v>6037</v>
      </c>
      <c r="F8" s="103"/>
      <c r="G8" s="103"/>
      <c r="H8" s="57">
        <f t="shared" si="0"/>
        <v>6037</v>
      </c>
      <c r="I8" s="19"/>
    </row>
    <row r="9" spans="1:9" ht="27" customHeight="1">
      <c r="A9" s="26"/>
      <c r="B9" s="26"/>
      <c r="C9" s="27" t="s">
        <v>36</v>
      </c>
      <c r="D9" s="28" t="s">
        <v>23</v>
      </c>
      <c r="E9" s="177">
        <v>3074</v>
      </c>
      <c r="F9" s="58"/>
      <c r="G9" s="58"/>
      <c r="H9" s="57">
        <f t="shared" si="0"/>
        <v>3074</v>
      </c>
      <c r="I9" s="19"/>
    </row>
    <row r="10" spans="1:9" ht="33" customHeight="1">
      <c r="A10" s="26"/>
      <c r="B10" s="26"/>
      <c r="C10" s="27" t="s">
        <v>37</v>
      </c>
      <c r="D10" s="28" t="s">
        <v>31</v>
      </c>
      <c r="E10" s="57">
        <v>53898</v>
      </c>
      <c r="F10" s="57"/>
      <c r="G10" s="57"/>
      <c r="H10" s="57">
        <f t="shared" si="0"/>
        <v>53898</v>
      </c>
      <c r="I10" s="19"/>
    </row>
    <row r="11" spans="1:9" ht="27.75" customHeight="1">
      <c r="A11" s="26"/>
      <c r="B11" s="26"/>
      <c r="C11" s="27" t="s">
        <v>72</v>
      </c>
      <c r="D11" s="28" t="s">
        <v>73</v>
      </c>
      <c r="E11" s="57">
        <v>3000</v>
      </c>
      <c r="F11" s="57"/>
      <c r="G11" s="57"/>
      <c r="H11" s="57">
        <f t="shared" si="0"/>
        <v>3000</v>
      </c>
      <c r="I11" s="19"/>
    </row>
    <row r="12" spans="1:10" s="11" customFormat="1" ht="31.5">
      <c r="A12" s="32" t="s">
        <v>7</v>
      </c>
      <c r="B12" s="32" t="s">
        <v>41</v>
      </c>
      <c r="C12" s="33"/>
      <c r="D12" s="34" t="s">
        <v>40</v>
      </c>
      <c r="E12" s="35">
        <f>E13+E14</f>
        <v>77211</v>
      </c>
      <c r="F12" s="35">
        <f>F13+F14</f>
        <v>0</v>
      </c>
      <c r="G12" s="35">
        <f>G13+G14</f>
        <v>0</v>
      </c>
      <c r="H12" s="35">
        <f t="shared" si="0"/>
        <v>77211</v>
      </c>
      <c r="I12" s="22"/>
      <c r="J12" s="17"/>
    </row>
    <row r="13" spans="1:9" ht="25.5">
      <c r="A13" s="26"/>
      <c r="B13" s="26"/>
      <c r="C13" s="27" t="s">
        <v>42</v>
      </c>
      <c r="D13" s="28" t="s">
        <v>43</v>
      </c>
      <c r="E13" s="38">
        <v>77211</v>
      </c>
      <c r="F13" s="38">
        <v>0</v>
      </c>
      <c r="G13" s="38">
        <v>0</v>
      </c>
      <c r="H13" s="37">
        <f t="shared" si="0"/>
        <v>77211</v>
      </c>
      <c r="I13" s="19"/>
    </row>
    <row r="14" spans="1:9" ht="25.5">
      <c r="A14" s="26"/>
      <c r="B14" s="26"/>
      <c r="C14" s="27" t="s">
        <v>74</v>
      </c>
      <c r="D14" s="28" t="s">
        <v>75</v>
      </c>
      <c r="E14" s="38">
        <v>0</v>
      </c>
      <c r="F14" s="38"/>
      <c r="G14" s="38"/>
      <c r="H14" s="37">
        <f t="shared" si="0"/>
        <v>0</v>
      </c>
      <c r="I14" s="19"/>
    </row>
    <row r="15" spans="1:10" s="11" customFormat="1" ht="15.75">
      <c r="A15" s="32" t="s">
        <v>8</v>
      </c>
      <c r="B15" s="32" t="s">
        <v>44</v>
      </c>
      <c r="C15" s="33"/>
      <c r="D15" s="34" t="s">
        <v>45</v>
      </c>
      <c r="E15" s="35">
        <f>E18+E20+E24+E17</f>
        <v>135641</v>
      </c>
      <c r="F15" s="35">
        <v>0</v>
      </c>
      <c r="G15" s="35">
        <v>0</v>
      </c>
      <c r="H15" s="35">
        <f t="shared" si="0"/>
        <v>135641</v>
      </c>
      <c r="I15" s="22"/>
      <c r="J15" s="17"/>
    </row>
    <row r="16" spans="1:10" s="11" customFormat="1" ht="15.75">
      <c r="A16" s="68"/>
      <c r="B16" s="68"/>
      <c r="C16" s="30" t="s">
        <v>129</v>
      </c>
      <c r="D16" s="31" t="s">
        <v>130</v>
      </c>
      <c r="E16" s="55">
        <f>E17</f>
        <v>20</v>
      </c>
      <c r="F16" s="55">
        <f>F17</f>
        <v>0</v>
      </c>
      <c r="G16" s="55">
        <f>G17</f>
        <v>0</v>
      </c>
      <c r="H16" s="55">
        <f>SUM(E16:G16)</f>
        <v>20</v>
      </c>
      <c r="I16" s="22"/>
      <c r="J16" s="17"/>
    </row>
    <row r="17" spans="1:10" s="9" customFormat="1" ht="25.5">
      <c r="A17" s="104"/>
      <c r="B17" s="104"/>
      <c r="C17" s="27" t="s">
        <v>132</v>
      </c>
      <c r="D17" s="28" t="s">
        <v>131</v>
      </c>
      <c r="E17" s="57">
        <v>20</v>
      </c>
      <c r="F17" s="57"/>
      <c r="G17" s="57"/>
      <c r="H17" s="57">
        <f>SUM(E17:G17)</f>
        <v>20</v>
      </c>
      <c r="I17" s="61"/>
      <c r="J17" s="59"/>
    </row>
    <row r="18" spans="1:10" s="11" customFormat="1" ht="15.75">
      <c r="A18" s="29"/>
      <c r="B18" s="29"/>
      <c r="C18" s="30" t="s">
        <v>64</v>
      </c>
      <c r="D18" s="31" t="s">
        <v>65</v>
      </c>
      <c r="E18" s="55">
        <v>16999</v>
      </c>
      <c r="F18" s="55">
        <f>F19</f>
        <v>0</v>
      </c>
      <c r="G18" s="55">
        <f>G19</f>
        <v>0</v>
      </c>
      <c r="H18" s="55">
        <f t="shared" si="0"/>
        <v>16999</v>
      </c>
      <c r="I18" s="22"/>
      <c r="J18" s="17"/>
    </row>
    <row r="19" spans="1:10" s="11" customFormat="1" ht="15.75">
      <c r="A19" s="29"/>
      <c r="B19" s="29"/>
      <c r="C19" s="30"/>
      <c r="D19" s="28" t="s">
        <v>66</v>
      </c>
      <c r="E19" s="55">
        <v>16999</v>
      </c>
      <c r="F19" s="55"/>
      <c r="G19" s="55"/>
      <c r="H19" s="57">
        <f t="shared" si="0"/>
        <v>16999</v>
      </c>
      <c r="I19" s="22"/>
      <c r="J19" s="17"/>
    </row>
    <row r="20" spans="1:10" s="11" customFormat="1" ht="15.75">
      <c r="A20" s="29"/>
      <c r="B20" s="29"/>
      <c r="C20" s="30" t="s">
        <v>67</v>
      </c>
      <c r="D20" s="31" t="s">
        <v>113</v>
      </c>
      <c r="E20" s="55">
        <f>E21+E22+E23</f>
        <v>116422</v>
      </c>
      <c r="F20" s="55">
        <f>F21+F23</f>
        <v>0</v>
      </c>
      <c r="G20" s="55">
        <f>G21+G23</f>
        <v>0</v>
      </c>
      <c r="H20" s="55">
        <f>H21+H22+H23</f>
        <v>116422</v>
      </c>
      <c r="I20" s="22"/>
      <c r="J20" s="17"/>
    </row>
    <row r="21" spans="1:10" s="11" customFormat="1" ht="15.75">
      <c r="A21" s="29"/>
      <c r="B21" s="29"/>
      <c r="C21" s="30"/>
      <c r="D21" s="28" t="s">
        <v>4</v>
      </c>
      <c r="E21" s="57">
        <v>102585</v>
      </c>
      <c r="F21" s="55"/>
      <c r="G21" s="55"/>
      <c r="H21" s="57">
        <f t="shared" si="0"/>
        <v>102585</v>
      </c>
      <c r="I21" s="22"/>
      <c r="J21" s="17"/>
    </row>
    <row r="22" spans="1:10" s="11" customFormat="1" ht="15.75">
      <c r="A22" s="29"/>
      <c r="B22" s="29"/>
      <c r="C22" s="30"/>
      <c r="D22" s="28" t="s">
        <v>133</v>
      </c>
      <c r="E22" s="57">
        <v>1409</v>
      </c>
      <c r="F22" s="55"/>
      <c r="G22" s="55"/>
      <c r="H22" s="57">
        <f>SUM(E22:G22)</f>
        <v>1409</v>
      </c>
      <c r="I22" s="22"/>
      <c r="J22" s="17"/>
    </row>
    <row r="23" spans="1:10" s="3" customFormat="1" ht="12.75">
      <c r="A23" s="29"/>
      <c r="B23" s="29"/>
      <c r="C23" s="30" t="s">
        <v>128</v>
      </c>
      <c r="D23" s="28" t="s">
        <v>5</v>
      </c>
      <c r="E23" s="55">
        <v>12428</v>
      </c>
      <c r="F23" s="55"/>
      <c r="G23" s="55"/>
      <c r="H23" s="57">
        <f t="shared" si="0"/>
        <v>12428</v>
      </c>
      <c r="I23" s="20"/>
      <c r="J23" s="13"/>
    </row>
    <row r="24" spans="1:10" s="11" customFormat="1" ht="15.75">
      <c r="A24" s="29"/>
      <c r="B24" s="29"/>
      <c r="C24" s="30" t="s">
        <v>68</v>
      </c>
      <c r="D24" s="31" t="s">
        <v>69</v>
      </c>
      <c r="E24" s="55">
        <f>E25</f>
        <v>2200</v>
      </c>
      <c r="F24" s="55">
        <f>F25</f>
        <v>0</v>
      </c>
      <c r="G24" s="55">
        <f>G25</f>
        <v>0</v>
      </c>
      <c r="H24" s="55">
        <f t="shared" si="0"/>
        <v>2200</v>
      </c>
      <c r="I24" s="20"/>
      <c r="J24" s="17"/>
    </row>
    <row r="25" spans="1:10" s="3" customFormat="1" ht="25.5">
      <c r="A25" s="29"/>
      <c r="B25" s="29"/>
      <c r="C25" s="30"/>
      <c r="D25" s="28" t="s">
        <v>70</v>
      </c>
      <c r="E25" s="57">
        <v>2200</v>
      </c>
      <c r="F25" s="55"/>
      <c r="G25" s="55"/>
      <c r="H25" s="57">
        <f t="shared" si="0"/>
        <v>2200</v>
      </c>
      <c r="I25" s="20"/>
      <c r="J25" s="13"/>
    </row>
    <row r="26" spans="1:10" s="11" customFormat="1" ht="15.75">
      <c r="A26" s="32" t="s">
        <v>9</v>
      </c>
      <c r="B26" s="32" t="s">
        <v>46</v>
      </c>
      <c r="C26" s="33"/>
      <c r="D26" s="34" t="s">
        <v>47</v>
      </c>
      <c r="E26" s="35">
        <v>118275</v>
      </c>
      <c r="F26" s="35">
        <v>265989</v>
      </c>
      <c r="G26" s="35">
        <v>0</v>
      </c>
      <c r="H26" s="35">
        <f t="shared" si="0"/>
        <v>384264</v>
      </c>
      <c r="I26" s="20"/>
      <c r="J26" s="17"/>
    </row>
    <row r="27" spans="1:10" s="11" customFormat="1" ht="15.75">
      <c r="A27" s="26"/>
      <c r="B27" s="26"/>
      <c r="C27" s="27" t="s">
        <v>48</v>
      </c>
      <c r="D27" s="28" t="s">
        <v>49</v>
      </c>
      <c r="E27" s="37">
        <v>1300</v>
      </c>
      <c r="F27" s="37"/>
      <c r="G27" s="37"/>
      <c r="H27" s="37">
        <f t="shared" si="0"/>
        <v>1300</v>
      </c>
      <c r="I27" s="20"/>
      <c r="J27" s="17"/>
    </row>
    <row r="28" spans="1:10" s="11" customFormat="1" ht="15.75">
      <c r="A28" s="32" t="s">
        <v>10</v>
      </c>
      <c r="B28" s="32" t="s">
        <v>50</v>
      </c>
      <c r="C28" s="33"/>
      <c r="D28" s="34" t="s">
        <v>51</v>
      </c>
      <c r="E28" s="63"/>
      <c r="F28" s="63"/>
      <c r="G28" s="63"/>
      <c r="H28" s="35">
        <f t="shared" si="0"/>
        <v>0</v>
      </c>
      <c r="I28" s="20"/>
      <c r="J28" s="17"/>
    </row>
    <row r="29" spans="1:10" s="11" customFormat="1" ht="31.5">
      <c r="A29" s="32" t="s">
        <v>20</v>
      </c>
      <c r="B29" s="32" t="s">
        <v>52</v>
      </c>
      <c r="C29" s="33"/>
      <c r="D29" s="34" t="s">
        <v>53</v>
      </c>
      <c r="E29" s="35">
        <f>E30+E31</f>
        <v>0</v>
      </c>
      <c r="F29" s="35">
        <f>F30+F31</f>
        <v>0</v>
      </c>
      <c r="G29" s="35">
        <f>G30+G31</f>
        <v>0</v>
      </c>
      <c r="H29" s="35">
        <f>H30+H31</f>
        <v>0</v>
      </c>
      <c r="I29" s="20"/>
      <c r="J29" s="17"/>
    </row>
    <row r="30" spans="1:10" s="11" customFormat="1" ht="15.75">
      <c r="A30" s="26"/>
      <c r="B30" s="26"/>
      <c r="C30" s="27" t="s">
        <v>114</v>
      </c>
      <c r="D30" s="28" t="s">
        <v>115</v>
      </c>
      <c r="E30" s="56"/>
      <c r="F30" s="56"/>
      <c r="G30" s="56"/>
      <c r="H30" s="56">
        <f>SUM(E30:G30)</f>
        <v>0</v>
      </c>
      <c r="I30" s="20"/>
      <c r="J30" s="17"/>
    </row>
    <row r="31" spans="1:10" s="11" customFormat="1" ht="15.75">
      <c r="A31" s="26"/>
      <c r="B31" s="26"/>
      <c r="C31" s="27" t="s">
        <v>55</v>
      </c>
      <c r="D31" s="28" t="s">
        <v>54</v>
      </c>
      <c r="E31" s="37"/>
      <c r="F31" s="37"/>
      <c r="G31" s="37"/>
      <c r="H31" s="37">
        <f t="shared" si="0"/>
        <v>0</v>
      </c>
      <c r="I31" s="20"/>
      <c r="J31" s="17"/>
    </row>
    <row r="32" spans="1:10" s="11" customFormat="1" ht="31.5">
      <c r="A32" s="32" t="s">
        <v>11</v>
      </c>
      <c r="B32" s="32" t="s">
        <v>56</v>
      </c>
      <c r="C32" s="33"/>
      <c r="D32" s="34" t="s">
        <v>57</v>
      </c>
      <c r="E32" s="35">
        <f>E33+E34</f>
        <v>0</v>
      </c>
      <c r="F32" s="35">
        <f>F33+F34</f>
        <v>131424</v>
      </c>
      <c r="G32" s="35">
        <f>G33+G34</f>
        <v>0</v>
      </c>
      <c r="H32" s="35">
        <f>H33+H34</f>
        <v>131424</v>
      </c>
      <c r="I32" s="20"/>
      <c r="J32" s="17"/>
    </row>
    <row r="33" spans="1:10" s="11" customFormat="1" ht="15.75">
      <c r="A33" s="26"/>
      <c r="B33" s="26"/>
      <c r="C33" s="27" t="s">
        <v>114</v>
      </c>
      <c r="D33" s="28" t="s">
        <v>116</v>
      </c>
      <c r="E33" s="57"/>
      <c r="F33" s="57"/>
      <c r="G33" s="57"/>
      <c r="H33" s="57"/>
      <c r="I33" s="20"/>
      <c r="J33" s="17"/>
    </row>
    <row r="34" spans="1:10" s="3" customFormat="1" ht="25.5">
      <c r="A34" s="26"/>
      <c r="B34" s="26"/>
      <c r="C34" s="27" t="s">
        <v>58</v>
      </c>
      <c r="D34" s="28" t="s">
        <v>59</v>
      </c>
      <c r="E34" s="37"/>
      <c r="F34" s="37">
        <v>131424</v>
      </c>
      <c r="G34" s="37"/>
      <c r="H34" s="37">
        <f t="shared" si="0"/>
        <v>131424</v>
      </c>
      <c r="I34" s="20"/>
      <c r="J34" s="13"/>
    </row>
    <row r="35" spans="1:10" s="11" customFormat="1" ht="15.75">
      <c r="A35" s="32" t="s">
        <v>12</v>
      </c>
      <c r="B35" s="32" t="s">
        <v>60</v>
      </c>
      <c r="C35" s="33"/>
      <c r="D35" s="34" t="s">
        <v>61</v>
      </c>
      <c r="E35" s="35">
        <f>E36</f>
        <v>288935</v>
      </c>
      <c r="F35" s="35">
        <f>F36</f>
        <v>1415</v>
      </c>
      <c r="G35" s="35">
        <f>G36</f>
        <v>0</v>
      </c>
      <c r="H35" s="35">
        <f t="shared" si="0"/>
        <v>290350</v>
      </c>
      <c r="I35" s="20"/>
      <c r="J35" s="17"/>
    </row>
    <row r="36" spans="1:10" s="62" customFormat="1" ht="25.5">
      <c r="A36" s="26"/>
      <c r="B36" s="26"/>
      <c r="C36" s="27" t="s">
        <v>62</v>
      </c>
      <c r="D36" s="28" t="s">
        <v>63</v>
      </c>
      <c r="E36" s="37">
        <v>288935</v>
      </c>
      <c r="F36" s="37">
        <v>1415</v>
      </c>
      <c r="G36" s="37"/>
      <c r="H36" s="37">
        <f t="shared" si="0"/>
        <v>290350</v>
      </c>
      <c r="I36" s="60"/>
      <c r="J36" s="61"/>
    </row>
    <row r="37" spans="1:9" ht="15.75">
      <c r="A37" s="32"/>
      <c r="B37" s="32"/>
      <c r="C37" s="33"/>
      <c r="D37" s="34" t="s">
        <v>13</v>
      </c>
      <c r="E37" s="35">
        <f>E4+E12+E15+E26+E28+E29+E32+E35</f>
        <v>943115</v>
      </c>
      <c r="F37" s="35">
        <f>F4+F12+F15+F26+F28+F29+F32+F35</f>
        <v>398828</v>
      </c>
      <c r="G37" s="35">
        <f>G4+G12+G15+G26+G28+G29+G32+G35</f>
        <v>0</v>
      </c>
      <c r="H37" s="35">
        <f t="shared" si="0"/>
        <v>1341943</v>
      </c>
      <c r="I37" s="19"/>
    </row>
    <row r="38" spans="1:10" s="9" customFormat="1" ht="15">
      <c r="A38" s="19"/>
      <c r="B38" s="19"/>
      <c r="C38" s="19"/>
      <c r="D38" s="14"/>
      <c r="E38" s="21"/>
      <c r="F38" s="21"/>
      <c r="G38" s="21"/>
      <c r="H38" s="21"/>
      <c r="I38" s="61"/>
      <c r="J38" s="59"/>
    </row>
    <row r="39" spans="1:10" s="9" customFormat="1" ht="15">
      <c r="A39" s="19"/>
      <c r="B39" s="19"/>
      <c r="C39" s="19"/>
      <c r="D39" s="14"/>
      <c r="E39" s="21"/>
      <c r="F39" s="21"/>
      <c r="G39" s="21"/>
      <c r="H39" s="21"/>
      <c r="I39" s="61"/>
      <c r="J39" s="59"/>
    </row>
    <row r="40" spans="1:10" s="48" customFormat="1" ht="15">
      <c r="A40" s="19"/>
      <c r="B40" s="19"/>
      <c r="C40" s="19"/>
      <c r="D40" s="14"/>
      <c r="E40" s="21"/>
      <c r="F40" s="21"/>
      <c r="G40" s="21"/>
      <c r="H40" s="21"/>
      <c r="I40" s="19"/>
      <c r="J40" s="15"/>
    </row>
    <row r="41" spans="1:9" ht="15">
      <c r="A41" s="19"/>
      <c r="B41" s="19"/>
      <c r="C41" s="19"/>
      <c r="D41" s="14"/>
      <c r="E41" s="21"/>
      <c r="F41" s="21"/>
      <c r="G41" s="21"/>
      <c r="H41" s="21"/>
      <c r="I41" s="19"/>
    </row>
    <row r="42" spans="1:10" s="9" customFormat="1" ht="15">
      <c r="A42" s="19"/>
      <c r="B42" s="19"/>
      <c r="C42" s="19"/>
      <c r="D42" s="14"/>
      <c r="E42" s="21"/>
      <c r="F42" s="21"/>
      <c r="G42" s="21"/>
      <c r="H42" s="21"/>
      <c r="I42" s="61"/>
      <c r="J42" s="59"/>
    </row>
    <row r="43" spans="1:10" s="48" customFormat="1" ht="15">
      <c r="A43" s="19"/>
      <c r="B43" s="19"/>
      <c r="C43" s="19"/>
      <c r="D43" s="14"/>
      <c r="E43" s="21"/>
      <c r="F43" s="21"/>
      <c r="G43" s="21"/>
      <c r="H43" s="21"/>
      <c r="I43" s="19"/>
      <c r="J43" s="15"/>
    </row>
    <row r="44" spans="1:9" ht="15">
      <c r="A44" s="19"/>
      <c r="B44" s="19"/>
      <c r="C44" s="19"/>
      <c r="D44" s="14"/>
      <c r="E44" s="21"/>
      <c r="F44" s="21"/>
      <c r="G44" s="21"/>
      <c r="H44" s="21"/>
      <c r="I44" s="19"/>
    </row>
    <row r="45" spans="1:10" s="9" customFormat="1" ht="15">
      <c r="A45" s="19"/>
      <c r="B45" s="19"/>
      <c r="C45" s="19"/>
      <c r="D45" s="14"/>
      <c r="E45" s="21"/>
      <c r="F45" s="21"/>
      <c r="G45" s="21"/>
      <c r="H45" s="21"/>
      <c r="I45" s="61"/>
      <c r="J45" s="59"/>
    </row>
    <row r="46" spans="1:9" ht="15">
      <c r="A46" s="19"/>
      <c r="B46" s="19"/>
      <c r="C46" s="19"/>
      <c r="D46" s="14"/>
      <c r="E46" s="21"/>
      <c r="F46" s="21"/>
      <c r="G46" s="21"/>
      <c r="H46" s="21"/>
      <c r="I46" s="19"/>
    </row>
    <row r="47" spans="1:10" s="11" customFormat="1" ht="15.75">
      <c r="A47" s="19"/>
      <c r="B47" s="19"/>
      <c r="C47" s="19"/>
      <c r="D47" s="14"/>
      <c r="E47" s="21"/>
      <c r="F47" s="21"/>
      <c r="G47" s="21"/>
      <c r="H47" s="21"/>
      <c r="I47" s="22"/>
      <c r="J47" s="17"/>
    </row>
    <row r="48" spans="1:9" ht="15">
      <c r="A48" s="19"/>
      <c r="B48" s="19"/>
      <c r="C48" s="19"/>
      <c r="D48" s="14"/>
      <c r="E48" s="21"/>
      <c r="F48" s="21"/>
      <c r="G48" s="21"/>
      <c r="H48" s="21"/>
      <c r="I48" s="19"/>
    </row>
    <row r="49" spans="1:9" ht="15">
      <c r="A49" s="19"/>
      <c r="B49" s="19"/>
      <c r="C49" s="19"/>
      <c r="D49" s="14"/>
      <c r="E49" s="21"/>
      <c r="F49" s="21"/>
      <c r="G49" s="21"/>
      <c r="H49" s="21"/>
      <c r="I49" s="19"/>
    </row>
    <row r="50" spans="1:9" ht="15">
      <c r="A50" s="19"/>
      <c r="B50" s="19"/>
      <c r="C50" s="19"/>
      <c r="D50" s="14"/>
      <c r="E50" s="21"/>
      <c r="F50" s="21"/>
      <c r="G50" s="21"/>
      <c r="H50" s="21"/>
      <c r="I50" s="19"/>
    </row>
    <row r="51" spans="1:9" ht="15">
      <c r="A51" s="19"/>
      <c r="B51" s="19"/>
      <c r="C51" s="19"/>
      <c r="D51" s="14"/>
      <c r="E51" s="21"/>
      <c r="F51" s="21"/>
      <c r="G51" s="21"/>
      <c r="H51" s="21"/>
      <c r="I51" s="19"/>
    </row>
    <row r="52" spans="1:9" ht="15">
      <c r="A52" s="19"/>
      <c r="B52" s="19"/>
      <c r="C52" s="19"/>
      <c r="D52" s="14"/>
      <c r="E52" s="21"/>
      <c r="F52" s="21"/>
      <c r="G52" s="21"/>
      <c r="H52" s="21"/>
      <c r="I52" s="19"/>
    </row>
    <row r="53" spans="1:9" ht="15">
      <c r="A53" s="19"/>
      <c r="B53" s="19"/>
      <c r="C53" s="19"/>
      <c r="D53" s="14"/>
      <c r="E53" s="21"/>
      <c r="F53" s="21"/>
      <c r="G53" s="21"/>
      <c r="H53" s="21"/>
      <c r="I53" s="19"/>
    </row>
    <row r="54" spans="1:9" ht="15">
      <c r="A54" s="19"/>
      <c r="B54" s="19"/>
      <c r="C54" s="19"/>
      <c r="D54" s="14"/>
      <c r="E54" s="21"/>
      <c r="F54" s="21"/>
      <c r="G54" s="21"/>
      <c r="H54" s="21"/>
      <c r="I54" s="19"/>
    </row>
    <row r="55" ht="15">
      <c r="I55" s="19"/>
    </row>
    <row r="56" ht="15">
      <c r="I56" s="19"/>
    </row>
    <row r="57" ht="15">
      <c r="I57" s="19"/>
    </row>
    <row r="58" ht="15">
      <c r="I58" s="19"/>
    </row>
    <row r="59" ht="15">
      <c r="I59" s="19"/>
    </row>
    <row r="60" ht="15">
      <c r="I60" s="19"/>
    </row>
    <row r="61" ht="15">
      <c r="I61" s="19"/>
    </row>
    <row r="62" ht="15">
      <c r="I62" s="19"/>
    </row>
    <row r="63" ht="15">
      <c r="I63" s="19"/>
    </row>
    <row r="64" ht="15">
      <c r="I64" s="19"/>
    </row>
  </sheetData>
  <sheetProtection/>
  <mergeCells count="2">
    <mergeCell ref="A1:H1"/>
    <mergeCell ref="A2:H2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&amp;L1. melléklet a 4/2014 (III.01.)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52">
      <selection activeCell="G12" sqref="G12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9.140625" style="15" customWidth="1"/>
    <col min="10" max="10" width="9.140625" style="7" customWidth="1"/>
  </cols>
  <sheetData>
    <row r="1" spans="1:8" ht="15.75">
      <c r="A1" s="345" t="s">
        <v>126</v>
      </c>
      <c r="B1" s="345"/>
      <c r="C1" s="345"/>
      <c r="D1" s="345"/>
      <c r="E1" s="345"/>
      <c r="F1" s="345"/>
      <c r="G1" s="345"/>
      <c r="H1" s="345"/>
    </row>
    <row r="2" spans="1:8" ht="15.75">
      <c r="A2" s="346" t="s">
        <v>356</v>
      </c>
      <c r="B2" s="346"/>
      <c r="C2" s="346"/>
      <c r="D2" s="346"/>
      <c r="E2" s="346"/>
      <c r="F2" s="346"/>
      <c r="G2" s="346"/>
      <c r="H2" s="346"/>
    </row>
    <row r="3" spans="1:8" ht="15.75">
      <c r="A3" s="346"/>
      <c r="B3" s="346"/>
      <c r="C3" s="346"/>
      <c r="D3" s="346"/>
      <c r="E3" s="346"/>
      <c r="F3" s="346"/>
      <c r="G3" s="346"/>
      <c r="H3" s="346"/>
    </row>
    <row r="4" spans="1:10" s="141" customFormat="1" ht="12.75">
      <c r="A4" s="347" t="s">
        <v>496</v>
      </c>
      <c r="B4" s="347"/>
      <c r="C4" s="347"/>
      <c r="D4" s="347"/>
      <c r="E4" s="347"/>
      <c r="F4" s="347"/>
      <c r="G4" s="347"/>
      <c r="H4" s="347"/>
      <c r="I4" s="140"/>
      <c r="J4" s="140"/>
    </row>
    <row r="5" spans="1:10" s="157" customFormat="1" ht="45">
      <c r="A5" s="137" t="s">
        <v>18</v>
      </c>
      <c r="B5" s="137" t="s">
        <v>19</v>
      </c>
      <c r="C5" s="137" t="s">
        <v>16</v>
      </c>
      <c r="D5" s="137" t="s">
        <v>17</v>
      </c>
      <c r="E5" s="138" t="s">
        <v>24</v>
      </c>
      <c r="F5" s="138" t="s">
        <v>25</v>
      </c>
      <c r="G5" s="138" t="s">
        <v>26</v>
      </c>
      <c r="H5" s="138" t="s">
        <v>2</v>
      </c>
      <c r="I5" s="156"/>
      <c r="J5" s="156"/>
    </row>
    <row r="6" spans="1:10" s="141" customFormat="1" ht="22.5">
      <c r="A6" s="142" t="s">
        <v>6</v>
      </c>
      <c r="B6" s="142" t="s">
        <v>38</v>
      </c>
      <c r="C6" s="143"/>
      <c r="D6" s="144" t="s">
        <v>39</v>
      </c>
      <c r="E6" s="145">
        <f>E7+E8+E9+E10+E11+E12+E13</f>
        <v>320053</v>
      </c>
      <c r="F6" s="145">
        <f>F7+F8+F9+F10+F11+F12+F13</f>
        <v>0</v>
      </c>
      <c r="G6" s="145">
        <f>G7+G8+G9+G10+G11+G12+G13</f>
        <v>0</v>
      </c>
      <c r="H6" s="145">
        <f>H7+H8+H9+H10+H11+H12+H13</f>
        <v>320053</v>
      </c>
      <c r="I6" s="140"/>
      <c r="J6" s="140"/>
    </row>
    <row r="7" spans="1:10" s="141" customFormat="1" ht="20.25" customHeight="1">
      <c r="A7" s="146"/>
      <c r="B7" s="146"/>
      <c r="C7" s="147" t="s">
        <v>32</v>
      </c>
      <c r="D7" s="148" t="s">
        <v>27</v>
      </c>
      <c r="E7" s="149">
        <v>152352</v>
      </c>
      <c r="F7" s="149"/>
      <c r="G7" s="149"/>
      <c r="H7" s="149">
        <f>SUM(E7:G7)</f>
        <v>152352</v>
      </c>
      <c r="I7" s="139"/>
      <c r="J7" s="140"/>
    </row>
    <row r="8" spans="1:10" s="141" customFormat="1" ht="20.25" customHeight="1">
      <c r="A8" s="146"/>
      <c r="B8" s="146"/>
      <c r="C8" s="147" t="s">
        <v>33</v>
      </c>
      <c r="D8" s="148" t="s">
        <v>28</v>
      </c>
      <c r="E8" s="149">
        <v>69650</v>
      </c>
      <c r="F8" s="149"/>
      <c r="G8" s="149"/>
      <c r="H8" s="149">
        <f aca="true" t="shared" si="0" ref="H8:H39">SUM(E8:G8)</f>
        <v>69650</v>
      </c>
      <c r="I8" s="139"/>
      <c r="J8" s="140"/>
    </row>
    <row r="9" spans="1:10" s="141" customFormat="1" ht="20.25" customHeight="1">
      <c r="A9" s="146"/>
      <c r="B9" s="146"/>
      <c r="C9" s="147" t="s">
        <v>34</v>
      </c>
      <c r="D9" s="148" t="s">
        <v>29</v>
      </c>
      <c r="E9" s="149">
        <v>35042</v>
      </c>
      <c r="F9" s="149"/>
      <c r="G9" s="149"/>
      <c r="H9" s="149">
        <f t="shared" si="0"/>
        <v>35042</v>
      </c>
      <c r="I9" s="139"/>
      <c r="J9" s="140"/>
    </row>
    <row r="10" spans="1:10" s="141" customFormat="1" ht="20.25" customHeight="1">
      <c r="A10" s="146"/>
      <c r="B10" s="146"/>
      <c r="C10" s="147" t="s">
        <v>35</v>
      </c>
      <c r="D10" s="148" t="s">
        <v>30</v>
      </c>
      <c r="E10" s="149">
        <v>6037</v>
      </c>
      <c r="F10" s="158"/>
      <c r="G10" s="158"/>
      <c r="H10" s="149">
        <f t="shared" si="0"/>
        <v>6037</v>
      </c>
      <c r="I10" s="139"/>
      <c r="J10" s="140"/>
    </row>
    <row r="11" spans="1:10" s="141" customFormat="1" ht="15" customHeight="1">
      <c r="A11" s="146"/>
      <c r="B11" s="146"/>
      <c r="C11" s="147" t="s">
        <v>36</v>
      </c>
      <c r="D11" s="148" t="s">
        <v>23</v>
      </c>
      <c r="E11" s="176">
        <v>3074</v>
      </c>
      <c r="F11" s="159"/>
      <c r="G11" s="159"/>
      <c r="H11" s="149">
        <f t="shared" si="0"/>
        <v>3074</v>
      </c>
      <c r="I11" s="139"/>
      <c r="J11" s="140"/>
    </row>
    <row r="12" spans="1:10" s="141" customFormat="1" ht="15" customHeight="1">
      <c r="A12" s="146"/>
      <c r="B12" s="146"/>
      <c r="C12" s="147" t="s">
        <v>37</v>
      </c>
      <c r="D12" s="148" t="s">
        <v>31</v>
      </c>
      <c r="E12" s="149">
        <v>53898</v>
      </c>
      <c r="F12" s="149"/>
      <c r="G12" s="149"/>
      <c r="H12" s="149">
        <f t="shared" si="0"/>
        <v>53898</v>
      </c>
      <c r="I12" s="139"/>
      <c r="J12" s="140"/>
    </row>
    <row r="13" spans="1:10" s="141" customFormat="1" ht="21.75" customHeight="1">
      <c r="A13" s="146"/>
      <c r="B13" s="146"/>
      <c r="C13" s="147" t="s">
        <v>72</v>
      </c>
      <c r="D13" s="148" t="s">
        <v>73</v>
      </c>
      <c r="E13" s="149"/>
      <c r="F13" s="149"/>
      <c r="G13" s="149"/>
      <c r="H13" s="149">
        <f t="shared" si="0"/>
        <v>0</v>
      </c>
      <c r="I13" s="139"/>
      <c r="J13" s="140"/>
    </row>
    <row r="14" spans="1:10" s="162" customFormat="1" ht="22.5">
      <c r="A14" s="142" t="s">
        <v>7</v>
      </c>
      <c r="B14" s="142" t="s">
        <v>41</v>
      </c>
      <c r="C14" s="143"/>
      <c r="D14" s="144" t="s">
        <v>40</v>
      </c>
      <c r="E14" s="145">
        <f>E15+E16</f>
        <v>77211</v>
      </c>
      <c r="F14" s="145">
        <f>F15+F16</f>
        <v>0</v>
      </c>
      <c r="G14" s="145">
        <f>G15+G16</f>
        <v>0</v>
      </c>
      <c r="H14" s="145">
        <f t="shared" si="0"/>
        <v>77211</v>
      </c>
      <c r="I14" s="160"/>
      <c r="J14" s="161"/>
    </row>
    <row r="15" spans="1:10" s="141" customFormat="1" ht="11.25">
      <c r="A15" s="146"/>
      <c r="B15" s="146"/>
      <c r="C15" s="147" t="s">
        <v>42</v>
      </c>
      <c r="D15" s="148" t="s">
        <v>43</v>
      </c>
      <c r="E15" s="150">
        <v>77211</v>
      </c>
      <c r="F15" s="150">
        <v>0</v>
      </c>
      <c r="G15" s="150">
        <v>0</v>
      </c>
      <c r="H15" s="149">
        <f t="shared" si="0"/>
        <v>77211</v>
      </c>
      <c r="I15" s="139"/>
      <c r="J15" s="140"/>
    </row>
    <row r="16" spans="1:10" s="141" customFormat="1" ht="22.5">
      <c r="A16" s="146"/>
      <c r="B16" s="146"/>
      <c r="C16" s="147" t="s">
        <v>74</v>
      </c>
      <c r="D16" s="148" t="s">
        <v>75</v>
      </c>
      <c r="E16" s="150">
        <v>0</v>
      </c>
      <c r="F16" s="150"/>
      <c r="G16" s="150"/>
      <c r="H16" s="149">
        <f t="shared" si="0"/>
        <v>0</v>
      </c>
      <c r="I16" s="139"/>
      <c r="J16" s="140"/>
    </row>
    <row r="17" spans="1:10" s="162" customFormat="1" ht="11.25">
      <c r="A17" s="142" t="s">
        <v>8</v>
      </c>
      <c r="B17" s="142" t="s">
        <v>44</v>
      </c>
      <c r="C17" s="143"/>
      <c r="D17" s="144" t="s">
        <v>45</v>
      </c>
      <c r="E17" s="145">
        <f>E20+E22+E26+E19</f>
        <v>135641</v>
      </c>
      <c r="F17" s="145">
        <v>0</v>
      </c>
      <c r="G17" s="145">
        <v>0</v>
      </c>
      <c r="H17" s="145">
        <f t="shared" si="0"/>
        <v>135641</v>
      </c>
      <c r="I17" s="160"/>
      <c r="J17" s="161"/>
    </row>
    <row r="18" spans="1:10" s="162" customFormat="1" ht="11.25">
      <c r="A18" s="151"/>
      <c r="B18" s="151"/>
      <c r="C18" s="152" t="s">
        <v>129</v>
      </c>
      <c r="D18" s="153" t="s">
        <v>130</v>
      </c>
      <c r="E18" s="154">
        <f>E19</f>
        <v>20</v>
      </c>
      <c r="F18" s="154">
        <f>F19</f>
        <v>0</v>
      </c>
      <c r="G18" s="154">
        <f>G19</f>
        <v>0</v>
      </c>
      <c r="H18" s="154">
        <f>SUM(E18:G18)</f>
        <v>20</v>
      </c>
      <c r="I18" s="160"/>
      <c r="J18" s="161"/>
    </row>
    <row r="19" spans="1:10" s="141" customFormat="1" ht="22.5">
      <c r="A19" s="146"/>
      <c r="B19" s="146"/>
      <c r="C19" s="147" t="s">
        <v>132</v>
      </c>
      <c r="D19" s="148" t="s">
        <v>131</v>
      </c>
      <c r="E19" s="149">
        <v>20</v>
      </c>
      <c r="F19" s="149"/>
      <c r="G19" s="149"/>
      <c r="H19" s="149">
        <f>SUM(E19:G19)</f>
        <v>20</v>
      </c>
      <c r="I19" s="139"/>
      <c r="J19" s="140"/>
    </row>
    <row r="20" spans="1:10" s="162" customFormat="1" ht="11.25">
      <c r="A20" s="151"/>
      <c r="B20" s="151"/>
      <c r="C20" s="152" t="s">
        <v>64</v>
      </c>
      <c r="D20" s="153" t="s">
        <v>65</v>
      </c>
      <c r="E20" s="154">
        <v>16999</v>
      </c>
      <c r="F20" s="154">
        <f>F21</f>
        <v>0</v>
      </c>
      <c r="G20" s="154">
        <f>G21</f>
        <v>0</v>
      </c>
      <c r="H20" s="154">
        <f t="shared" si="0"/>
        <v>16999</v>
      </c>
      <c r="I20" s="160"/>
      <c r="J20" s="161"/>
    </row>
    <row r="21" spans="1:10" s="162" customFormat="1" ht="11.25">
      <c r="A21" s="151"/>
      <c r="B21" s="151"/>
      <c r="C21" s="152"/>
      <c r="D21" s="148" t="s">
        <v>66</v>
      </c>
      <c r="E21" s="154">
        <v>16999</v>
      </c>
      <c r="F21" s="154"/>
      <c r="G21" s="154"/>
      <c r="H21" s="149">
        <f t="shared" si="0"/>
        <v>16999</v>
      </c>
      <c r="I21" s="160"/>
      <c r="J21" s="161"/>
    </row>
    <row r="22" spans="1:10" s="162" customFormat="1" ht="11.25">
      <c r="A22" s="151"/>
      <c r="B22" s="151"/>
      <c r="C22" s="152" t="s">
        <v>67</v>
      </c>
      <c r="D22" s="153" t="s">
        <v>113</v>
      </c>
      <c r="E22" s="154">
        <v>116422</v>
      </c>
      <c r="F22" s="154">
        <f>F23+F25</f>
        <v>0</v>
      </c>
      <c r="G22" s="154">
        <f>G23+G25</f>
        <v>0</v>
      </c>
      <c r="H22" s="149">
        <f t="shared" si="0"/>
        <v>116422</v>
      </c>
      <c r="I22" s="160"/>
      <c r="J22" s="161"/>
    </row>
    <row r="23" spans="1:10" s="162" customFormat="1" ht="11.25">
      <c r="A23" s="151"/>
      <c r="B23" s="151"/>
      <c r="C23" s="152"/>
      <c r="D23" s="148" t="s">
        <v>4</v>
      </c>
      <c r="E23" s="149">
        <v>102585</v>
      </c>
      <c r="F23" s="154"/>
      <c r="G23" s="154"/>
      <c r="H23" s="149">
        <f t="shared" si="0"/>
        <v>102585</v>
      </c>
      <c r="I23" s="160"/>
      <c r="J23" s="161"/>
    </row>
    <row r="24" spans="1:10" s="162" customFormat="1" ht="11.25">
      <c r="A24" s="151"/>
      <c r="B24" s="151"/>
      <c r="C24" s="152"/>
      <c r="D24" s="148" t="s">
        <v>133</v>
      </c>
      <c r="E24" s="149">
        <v>1409</v>
      </c>
      <c r="F24" s="154"/>
      <c r="G24" s="154"/>
      <c r="H24" s="149">
        <f>SUM(E24:G24)</f>
        <v>1409</v>
      </c>
      <c r="I24" s="160"/>
      <c r="J24" s="161"/>
    </row>
    <row r="25" spans="1:10" s="162" customFormat="1" ht="11.25">
      <c r="A25" s="151"/>
      <c r="B25" s="151"/>
      <c r="C25" s="152" t="s">
        <v>128</v>
      </c>
      <c r="D25" s="148" t="s">
        <v>5</v>
      </c>
      <c r="E25" s="154">
        <v>12428</v>
      </c>
      <c r="F25" s="154"/>
      <c r="G25" s="154"/>
      <c r="H25" s="149">
        <f t="shared" si="0"/>
        <v>12428</v>
      </c>
      <c r="I25" s="160"/>
      <c r="J25" s="161"/>
    </row>
    <row r="26" spans="1:10" s="162" customFormat="1" ht="11.25">
      <c r="A26" s="151"/>
      <c r="B26" s="151"/>
      <c r="C26" s="152" t="s">
        <v>68</v>
      </c>
      <c r="D26" s="153" t="s">
        <v>69</v>
      </c>
      <c r="E26" s="154">
        <f>E27</f>
        <v>2200</v>
      </c>
      <c r="F26" s="154">
        <f>F27</f>
        <v>0</v>
      </c>
      <c r="G26" s="154">
        <f>G27</f>
        <v>0</v>
      </c>
      <c r="H26" s="154">
        <f t="shared" si="0"/>
        <v>2200</v>
      </c>
      <c r="I26" s="160"/>
      <c r="J26" s="161"/>
    </row>
    <row r="27" spans="1:10" s="162" customFormat="1" ht="11.25">
      <c r="A27" s="151"/>
      <c r="B27" s="151"/>
      <c r="C27" s="152"/>
      <c r="D27" s="148" t="s">
        <v>70</v>
      </c>
      <c r="E27" s="149">
        <v>2200</v>
      </c>
      <c r="F27" s="154"/>
      <c r="G27" s="154"/>
      <c r="H27" s="149">
        <f t="shared" si="0"/>
        <v>2200</v>
      </c>
      <c r="I27" s="160"/>
      <c r="J27" s="161"/>
    </row>
    <row r="28" spans="1:10" s="162" customFormat="1" ht="11.25">
      <c r="A28" s="142" t="s">
        <v>9</v>
      </c>
      <c r="B28" s="142" t="s">
        <v>46</v>
      </c>
      <c r="C28" s="143"/>
      <c r="D28" s="144" t="s">
        <v>47</v>
      </c>
      <c r="E28" s="145">
        <v>6312</v>
      </c>
      <c r="F28" s="145">
        <v>260035</v>
      </c>
      <c r="G28" s="145">
        <v>0</v>
      </c>
      <c r="H28" s="145">
        <f t="shared" si="0"/>
        <v>266347</v>
      </c>
      <c r="I28" s="160"/>
      <c r="J28" s="161"/>
    </row>
    <row r="29" spans="1:10" s="162" customFormat="1" ht="11.25">
      <c r="A29" s="146"/>
      <c r="B29" s="146"/>
      <c r="C29" s="147" t="s">
        <v>48</v>
      </c>
      <c r="D29" s="148" t="s">
        <v>49</v>
      </c>
      <c r="E29" s="149">
        <v>1300</v>
      </c>
      <c r="F29" s="149"/>
      <c r="G29" s="149"/>
      <c r="H29" s="149">
        <f t="shared" si="0"/>
        <v>1300</v>
      </c>
      <c r="I29" s="160"/>
      <c r="J29" s="161"/>
    </row>
    <row r="30" spans="1:10" s="162" customFormat="1" ht="11.25">
      <c r="A30" s="142" t="s">
        <v>10</v>
      </c>
      <c r="B30" s="142" t="s">
        <v>50</v>
      </c>
      <c r="C30" s="143"/>
      <c r="D30" s="144" t="s">
        <v>51</v>
      </c>
      <c r="E30" s="155"/>
      <c r="F30" s="155"/>
      <c r="G30" s="155"/>
      <c r="H30" s="145">
        <f t="shared" si="0"/>
        <v>0</v>
      </c>
      <c r="I30" s="160"/>
      <c r="J30" s="161"/>
    </row>
    <row r="31" spans="1:10" s="162" customFormat="1" ht="11.25">
      <c r="A31" s="142" t="s">
        <v>20</v>
      </c>
      <c r="B31" s="142" t="s">
        <v>52</v>
      </c>
      <c r="C31" s="143"/>
      <c r="D31" s="144" t="s">
        <v>53</v>
      </c>
      <c r="E31" s="145">
        <f>E32+E33</f>
        <v>0</v>
      </c>
      <c r="F31" s="145">
        <f>F32+F33</f>
        <v>0</v>
      </c>
      <c r="G31" s="145">
        <f>G32+G33</f>
        <v>0</v>
      </c>
      <c r="H31" s="145">
        <f>H32+H33</f>
        <v>0</v>
      </c>
      <c r="I31" s="160"/>
      <c r="J31" s="161"/>
    </row>
    <row r="32" spans="1:10" s="162" customFormat="1" ht="11.25">
      <c r="A32" s="146"/>
      <c r="B32" s="146"/>
      <c r="C32" s="147" t="s">
        <v>114</v>
      </c>
      <c r="D32" s="148" t="s">
        <v>115</v>
      </c>
      <c r="E32" s="149"/>
      <c r="F32" s="149"/>
      <c r="G32" s="149"/>
      <c r="H32" s="149">
        <f>SUM(E32:G32)</f>
        <v>0</v>
      </c>
      <c r="I32" s="160"/>
      <c r="J32" s="161"/>
    </row>
    <row r="33" spans="1:10" s="162" customFormat="1" ht="11.25">
      <c r="A33" s="146"/>
      <c r="B33" s="146"/>
      <c r="C33" s="147" t="s">
        <v>55</v>
      </c>
      <c r="D33" s="148" t="s">
        <v>54</v>
      </c>
      <c r="E33" s="149"/>
      <c r="F33" s="149"/>
      <c r="G33" s="149"/>
      <c r="H33" s="149">
        <f t="shared" si="0"/>
        <v>0</v>
      </c>
      <c r="I33" s="160"/>
      <c r="J33" s="161"/>
    </row>
    <row r="34" spans="1:10" s="162" customFormat="1" ht="11.25">
      <c r="A34" s="142" t="s">
        <v>11</v>
      </c>
      <c r="B34" s="142" t="s">
        <v>56</v>
      </c>
      <c r="C34" s="143"/>
      <c r="D34" s="144" t="s">
        <v>57</v>
      </c>
      <c r="E34" s="145">
        <f>E35+E36</f>
        <v>0</v>
      </c>
      <c r="F34" s="145">
        <f>F35+F36</f>
        <v>131424</v>
      </c>
      <c r="G34" s="145">
        <f>G35+G36</f>
        <v>0</v>
      </c>
      <c r="H34" s="145">
        <f>H35+H36</f>
        <v>131424</v>
      </c>
      <c r="I34" s="160"/>
      <c r="J34" s="161"/>
    </row>
    <row r="35" spans="1:10" s="162" customFormat="1" ht="11.25">
      <c r="A35" s="146"/>
      <c r="B35" s="146"/>
      <c r="C35" s="147" t="s">
        <v>114</v>
      </c>
      <c r="D35" s="148" t="s">
        <v>116</v>
      </c>
      <c r="E35" s="149"/>
      <c r="F35" s="149"/>
      <c r="G35" s="149"/>
      <c r="H35" s="149">
        <f>SUM(E35:G35)</f>
        <v>0</v>
      </c>
      <c r="I35" s="160"/>
      <c r="J35" s="161"/>
    </row>
    <row r="36" spans="1:10" s="162" customFormat="1" ht="11.25">
      <c r="A36" s="146"/>
      <c r="B36" s="146"/>
      <c r="C36" s="147" t="s">
        <v>58</v>
      </c>
      <c r="D36" s="148" t="s">
        <v>59</v>
      </c>
      <c r="E36" s="149"/>
      <c r="F36" s="149">
        <v>131424</v>
      </c>
      <c r="G36" s="149"/>
      <c r="H36" s="149">
        <f t="shared" si="0"/>
        <v>131424</v>
      </c>
      <c r="I36" s="160"/>
      <c r="J36" s="161"/>
    </row>
    <row r="37" spans="1:10" s="162" customFormat="1" ht="11.25">
      <c r="A37" s="142" t="s">
        <v>12</v>
      </c>
      <c r="B37" s="142" t="s">
        <v>60</v>
      </c>
      <c r="C37" s="143"/>
      <c r="D37" s="144" t="s">
        <v>61</v>
      </c>
      <c r="E37" s="145">
        <f>E38</f>
        <v>284846</v>
      </c>
      <c r="F37" s="145"/>
      <c r="G37" s="145">
        <f>G38</f>
        <v>0</v>
      </c>
      <c r="H37" s="145">
        <f t="shared" si="0"/>
        <v>284846</v>
      </c>
      <c r="I37" s="160"/>
      <c r="J37" s="161"/>
    </row>
    <row r="38" spans="1:10" s="164" customFormat="1" ht="22.5">
      <c r="A38" s="146"/>
      <c r="B38" s="146"/>
      <c r="C38" s="147" t="s">
        <v>62</v>
      </c>
      <c r="D38" s="148" t="s">
        <v>63</v>
      </c>
      <c r="E38" s="149">
        <v>284846</v>
      </c>
      <c r="F38" s="149"/>
      <c r="G38" s="149"/>
      <c r="H38" s="149">
        <f t="shared" si="0"/>
        <v>284846</v>
      </c>
      <c r="I38" s="163"/>
      <c r="J38" s="139"/>
    </row>
    <row r="39" spans="1:10" s="141" customFormat="1" ht="11.25">
      <c r="A39" s="142"/>
      <c r="B39" s="142"/>
      <c r="C39" s="143"/>
      <c r="D39" s="144" t="s">
        <v>13</v>
      </c>
      <c r="E39" s="145">
        <f>E6+E14+E17+E28+E30+E31+E34+E37</f>
        <v>824063</v>
      </c>
      <c r="F39" s="145">
        <f>F6+F14+F17+F28+F30+F31+F34+F37</f>
        <v>391459</v>
      </c>
      <c r="G39" s="145">
        <f>G6+G14+G17+G28+G30+G31+G34+G37</f>
        <v>0</v>
      </c>
      <c r="H39" s="145">
        <f t="shared" si="0"/>
        <v>1215522</v>
      </c>
      <c r="I39" s="139"/>
      <c r="J39" s="140"/>
    </row>
    <row r="40" spans="1:10" s="9" customFormat="1" ht="15">
      <c r="A40" s="26"/>
      <c r="B40" s="26"/>
      <c r="C40" s="26"/>
      <c r="D40" s="28"/>
      <c r="E40" s="334"/>
      <c r="F40" s="334"/>
      <c r="G40" s="334"/>
      <c r="H40" s="334"/>
      <c r="I40" s="61"/>
      <c r="J40" s="59"/>
    </row>
    <row r="41" spans="1:10" s="9" customFormat="1" ht="15">
      <c r="A41" s="344" t="s">
        <v>357</v>
      </c>
      <c r="B41" s="344"/>
      <c r="C41" s="344"/>
      <c r="D41" s="344"/>
      <c r="E41" s="344"/>
      <c r="F41" s="344"/>
      <c r="G41" s="344"/>
      <c r="H41" s="344"/>
      <c r="I41" s="61"/>
      <c r="J41" s="59"/>
    </row>
    <row r="42" spans="1:10" s="141" customFormat="1" ht="45">
      <c r="A42" s="137" t="s">
        <v>18</v>
      </c>
      <c r="B42" s="137" t="s">
        <v>19</v>
      </c>
      <c r="C42" s="137" t="s">
        <v>16</v>
      </c>
      <c r="D42" s="137" t="s">
        <v>17</v>
      </c>
      <c r="E42" s="138" t="s">
        <v>24</v>
      </c>
      <c r="F42" s="138" t="s">
        <v>25</v>
      </c>
      <c r="G42" s="138" t="s">
        <v>26</v>
      </c>
      <c r="H42" s="138" t="s">
        <v>2</v>
      </c>
      <c r="I42" s="139"/>
      <c r="J42" s="140"/>
    </row>
    <row r="43" spans="1:10" s="141" customFormat="1" ht="22.5">
      <c r="A43" s="151" t="s">
        <v>6</v>
      </c>
      <c r="B43" s="151" t="s">
        <v>38</v>
      </c>
      <c r="C43" s="152"/>
      <c r="D43" s="153" t="s">
        <v>39</v>
      </c>
      <c r="E43" s="154">
        <f>E44</f>
        <v>3000</v>
      </c>
      <c r="F43" s="154">
        <f>F44</f>
        <v>0</v>
      </c>
      <c r="G43" s="154">
        <f>G44</f>
        <v>0</v>
      </c>
      <c r="H43" s="154">
        <f>SUM(E43:G43)</f>
        <v>3000</v>
      </c>
      <c r="I43" s="139"/>
      <c r="J43" s="140"/>
    </row>
    <row r="44" spans="1:10" s="141" customFormat="1" ht="22.5">
      <c r="A44" s="146"/>
      <c r="B44" s="146"/>
      <c r="C44" s="147" t="s">
        <v>72</v>
      </c>
      <c r="D44" s="148" t="s">
        <v>73</v>
      </c>
      <c r="E44" s="149">
        <v>3000</v>
      </c>
      <c r="F44" s="149"/>
      <c r="G44" s="149"/>
      <c r="H44" s="149">
        <f>SUM(E44:G44)</f>
        <v>3000</v>
      </c>
      <c r="I44" s="139"/>
      <c r="J44" s="140"/>
    </row>
    <row r="45" spans="1:10" s="141" customFormat="1" ht="11.25">
      <c r="A45" s="151" t="s">
        <v>12</v>
      </c>
      <c r="B45" s="151" t="s">
        <v>60</v>
      </c>
      <c r="C45" s="152"/>
      <c r="D45" s="153" t="s">
        <v>61</v>
      </c>
      <c r="E45" s="154">
        <f>E46</f>
        <v>3205</v>
      </c>
      <c r="F45" s="154"/>
      <c r="G45" s="154">
        <f>G46</f>
        <v>0</v>
      </c>
      <c r="H45" s="154">
        <f>SUM(E45:G45)</f>
        <v>3205</v>
      </c>
      <c r="I45" s="140"/>
      <c r="J45" s="140"/>
    </row>
    <row r="46" spans="1:10" s="141" customFormat="1" ht="22.5">
      <c r="A46" s="146"/>
      <c r="B46" s="146"/>
      <c r="C46" s="147" t="s">
        <v>62</v>
      </c>
      <c r="D46" s="148" t="s">
        <v>63</v>
      </c>
      <c r="E46" s="149">
        <v>3205</v>
      </c>
      <c r="F46" s="149"/>
      <c r="G46" s="149"/>
      <c r="H46" s="149">
        <f>SUM(E46:G46)</f>
        <v>3205</v>
      </c>
      <c r="I46" s="140"/>
      <c r="J46" s="140"/>
    </row>
    <row r="47" spans="1:10" s="141" customFormat="1" ht="11.25">
      <c r="A47" s="142"/>
      <c r="B47" s="142"/>
      <c r="C47" s="143"/>
      <c r="D47" s="144" t="s">
        <v>13</v>
      </c>
      <c r="E47" s="145">
        <f>E43+E45</f>
        <v>6205</v>
      </c>
      <c r="F47" s="145">
        <f>F43+F45</f>
        <v>0</v>
      </c>
      <c r="G47" s="145">
        <f>G43+G45</f>
        <v>0</v>
      </c>
      <c r="H47" s="145">
        <f>SUM(E47:G47)</f>
        <v>6205</v>
      </c>
      <c r="I47" s="140"/>
      <c r="J47" s="140"/>
    </row>
    <row r="48" spans="1:8" ht="15">
      <c r="A48" s="335"/>
      <c r="B48" s="335"/>
      <c r="C48" s="335"/>
      <c r="D48" s="24"/>
      <c r="E48" s="336"/>
      <c r="F48" s="336"/>
      <c r="G48" s="336"/>
      <c r="H48" s="336"/>
    </row>
    <row r="49" spans="1:8" ht="12.75">
      <c r="A49" s="344" t="s">
        <v>149</v>
      </c>
      <c r="B49" s="344"/>
      <c r="C49" s="344"/>
      <c r="D49" s="344"/>
      <c r="E49" s="344"/>
      <c r="F49" s="344"/>
      <c r="G49" s="344"/>
      <c r="H49" s="344"/>
    </row>
    <row r="50" spans="1:8" ht="45">
      <c r="A50" s="137" t="s">
        <v>18</v>
      </c>
      <c r="B50" s="137" t="s">
        <v>19</v>
      </c>
      <c r="C50" s="137" t="s">
        <v>16</v>
      </c>
      <c r="D50" s="137" t="s">
        <v>17</v>
      </c>
      <c r="E50" s="138" t="s">
        <v>24</v>
      </c>
      <c r="F50" s="138" t="s">
        <v>25</v>
      </c>
      <c r="G50" s="138" t="s">
        <v>26</v>
      </c>
      <c r="H50" s="138" t="s">
        <v>2</v>
      </c>
    </row>
    <row r="51" spans="1:8" ht="12.75">
      <c r="A51" s="151" t="s">
        <v>9</v>
      </c>
      <c r="B51" s="151" t="s">
        <v>46</v>
      </c>
      <c r="C51" s="152"/>
      <c r="D51" s="153" t="s">
        <v>47</v>
      </c>
      <c r="E51" s="154">
        <v>108952</v>
      </c>
      <c r="F51" s="154">
        <v>5954</v>
      </c>
      <c r="G51" s="154"/>
      <c r="H51" s="154">
        <f>SUM(E51:G51)</f>
        <v>114906</v>
      </c>
    </row>
    <row r="52" spans="1:8" ht="12.75">
      <c r="A52" s="151" t="s">
        <v>12</v>
      </c>
      <c r="B52" s="151" t="s">
        <v>60</v>
      </c>
      <c r="C52" s="152"/>
      <c r="D52" s="153" t="s">
        <v>61</v>
      </c>
      <c r="E52" s="154">
        <f>E53</f>
        <v>0</v>
      </c>
      <c r="F52" s="154">
        <v>1415</v>
      </c>
      <c r="G52" s="154">
        <f>G53</f>
        <v>0</v>
      </c>
      <c r="H52" s="154">
        <f>SUM(E52:G52)</f>
        <v>1415</v>
      </c>
    </row>
    <row r="53" spans="1:8" ht="22.5">
      <c r="A53" s="146"/>
      <c r="B53" s="146"/>
      <c r="C53" s="147" t="s">
        <v>62</v>
      </c>
      <c r="D53" s="148" t="s">
        <v>63</v>
      </c>
      <c r="E53" s="149"/>
      <c r="F53" s="149">
        <v>1415</v>
      </c>
      <c r="G53" s="149"/>
      <c r="H53" s="149">
        <f>SUM(E53:G53)</f>
        <v>1415</v>
      </c>
    </row>
    <row r="54" spans="1:8" ht="12.75">
      <c r="A54" s="142"/>
      <c r="B54" s="142"/>
      <c r="C54" s="143"/>
      <c r="D54" s="144" t="s">
        <v>13</v>
      </c>
      <c r="E54" s="145">
        <f>E51+E52</f>
        <v>108952</v>
      </c>
      <c r="F54" s="145">
        <f>F51+F52</f>
        <v>7369</v>
      </c>
      <c r="G54" s="145">
        <f>G51+G52</f>
        <v>0</v>
      </c>
      <c r="H54" s="145">
        <f>SUM(E54:G54)</f>
        <v>116321</v>
      </c>
    </row>
    <row r="55" spans="1:8" ht="15">
      <c r="A55" s="335"/>
      <c r="B55" s="335"/>
      <c r="C55" s="335"/>
      <c r="D55" s="24"/>
      <c r="E55" s="336"/>
      <c r="F55" s="336"/>
      <c r="G55" s="336"/>
      <c r="H55" s="336"/>
    </row>
    <row r="56" spans="1:8" ht="12.75">
      <c r="A56" s="344" t="s">
        <v>365</v>
      </c>
      <c r="B56" s="344"/>
      <c r="C56" s="344"/>
      <c r="D56" s="344"/>
      <c r="E56" s="344"/>
      <c r="F56" s="344"/>
      <c r="G56" s="344"/>
      <c r="H56" s="344"/>
    </row>
    <row r="57" spans="1:8" ht="45">
      <c r="A57" s="137" t="s">
        <v>18</v>
      </c>
      <c r="B57" s="137" t="s">
        <v>19</v>
      </c>
      <c r="C57" s="137" t="s">
        <v>16</v>
      </c>
      <c r="D57" s="137" t="s">
        <v>17</v>
      </c>
      <c r="E57" s="138" t="s">
        <v>24</v>
      </c>
      <c r="F57" s="138" t="s">
        <v>25</v>
      </c>
      <c r="G57" s="138" t="s">
        <v>26</v>
      </c>
      <c r="H57" s="138" t="s">
        <v>2</v>
      </c>
    </row>
    <row r="58" spans="1:8" ht="12.75">
      <c r="A58" s="151" t="s">
        <v>9</v>
      </c>
      <c r="B58" s="151" t="s">
        <v>46</v>
      </c>
      <c r="C58" s="152"/>
      <c r="D58" s="153" t="s">
        <v>47</v>
      </c>
      <c r="E58" s="154">
        <v>3011</v>
      </c>
      <c r="F58" s="154"/>
      <c r="G58" s="154"/>
      <c r="H58" s="154">
        <f>SUM(E58:G58)</f>
        <v>3011</v>
      </c>
    </row>
    <row r="59" spans="1:8" ht="12.75">
      <c r="A59" s="151" t="s">
        <v>12</v>
      </c>
      <c r="B59" s="151" t="s">
        <v>60</v>
      </c>
      <c r="C59" s="152"/>
      <c r="D59" s="153" t="s">
        <v>61</v>
      </c>
      <c r="E59" s="154">
        <f>E60</f>
        <v>884</v>
      </c>
      <c r="F59" s="154"/>
      <c r="G59" s="154">
        <f>G60</f>
        <v>0</v>
      </c>
      <c r="H59" s="154">
        <f>SUM(E59:G59)</f>
        <v>884</v>
      </c>
    </row>
    <row r="60" spans="1:8" ht="22.5">
      <c r="A60" s="146"/>
      <c r="B60" s="146"/>
      <c r="C60" s="147" t="s">
        <v>62</v>
      </c>
      <c r="D60" s="148" t="s">
        <v>63</v>
      </c>
      <c r="E60" s="149">
        <v>884</v>
      </c>
      <c r="F60" s="149"/>
      <c r="G60" s="149"/>
      <c r="H60" s="149">
        <f>SUM(E60:G60)</f>
        <v>884</v>
      </c>
    </row>
    <row r="61" spans="1:8" ht="12.75">
      <c r="A61" s="142"/>
      <c r="B61" s="142"/>
      <c r="C61" s="143"/>
      <c r="D61" s="144" t="s">
        <v>13</v>
      </c>
      <c r="E61" s="145">
        <f>E58+E59</f>
        <v>3895</v>
      </c>
      <c r="F61" s="145">
        <f>F58+F59</f>
        <v>0</v>
      </c>
      <c r="G61" s="145">
        <f>G58+G59</f>
        <v>0</v>
      </c>
      <c r="H61" s="145">
        <f>SUM(E61:G61)</f>
        <v>3895</v>
      </c>
    </row>
    <row r="62" spans="1:8" ht="15">
      <c r="A62" s="335"/>
      <c r="B62" s="335"/>
      <c r="C62" s="335"/>
      <c r="D62" s="24"/>
      <c r="E62" s="336"/>
      <c r="F62" s="336"/>
      <c r="G62" s="336"/>
      <c r="H62" s="336"/>
    </row>
    <row r="63" spans="1:8" ht="25.5">
      <c r="A63" s="167"/>
      <c r="B63" s="168" t="s">
        <v>38</v>
      </c>
      <c r="C63" s="167"/>
      <c r="D63" s="170" t="s">
        <v>39</v>
      </c>
      <c r="E63" s="169">
        <f>E6+E43</f>
        <v>323053</v>
      </c>
      <c r="F63" s="169">
        <f>F6+F43</f>
        <v>0</v>
      </c>
      <c r="G63" s="169">
        <f>G6+G43</f>
        <v>0</v>
      </c>
      <c r="H63" s="169">
        <f aca="true" t="shared" si="1" ref="H63:H70">SUM(E63:G63)</f>
        <v>323053</v>
      </c>
    </row>
    <row r="64" spans="1:8" ht="25.5">
      <c r="A64" s="167"/>
      <c r="B64" s="168" t="s">
        <v>41</v>
      </c>
      <c r="C64" s="167"/>
      <c r="D64" s="170" t="s">
        <v>40</v>
      </c>
      <c r="E64" s="169">
        <f>E14</f>
        <v>77211</v>
      </c>
      <c r="F64" s="169">
        <f>F14</f>
        <v>0</v>
      </c>
      <c r="G64" s="169">
        <f>G14</f>
        <v>0</v>
      </c>
      <c r="H64" s="169">
        <f t="shared" si="1"/>
        <v>77211</v>
      </c>
    </row>
    <row r="65" spans="1:8" ht="12.75">
      <c r="A65" s="167"/>
      <c r="B65" s="168" t="s">
        <v>44</v>
      </c>
      <c r="C65" s="167"/>
      <c r="D65" s="170" t="s">
        <v>45</v>
      </c>
      <c r="E65" s="169">
        <f>E17</f>
        <v>135641</v>
      </c>
      <c r="F65" s="169">
        <f>F17</f>
        <v>0</v>
      </c>
      <c r="G65" s="169">
        <f>G17</f>
        <v>0</v>
      </c>
      <c r="H65" s="169">
        <f t="shared" si="1"/>
        <v>135641</v>
      </c>
    </row>
    <row r="66" spans="1:8" ht="12.75">
      <c r="A66" s="167"/>
      <c r="B66" s="168" t="s">
        <v>46</v>
      </c>
      <c r="C66" s="167"/>
      <c r="D66" s="170" t="s">
        <v>47</v>
      </c>
      <c r="E66" s="169">
        <f>E28+E51+E58</f>
        <v>118275</v>
      </c>
      <c r="F66" s="169">
        <f>F28+F51+F58</f>
        <v>265989</v>
      </c>
      <c r="G66" s="169">
        <f>G28+G51+G58</f>
        <v>0</v>
      </c>
      <c r="H66" s="169">
        <f t="shared" si="1"/>
        <v>384264</v>
      </c>
    </row>
    <row r="67" spans="1:8" ht="12.75">
      <c r="A67" s="167"/>
      <c r="B67" s="168" t="s">
        <v>50</v>
      </c>
      <c r="C67" s="167"/>
      <c r="D67" s="170" t="s">
        <v>51</v>
      </c>
      <c r="E67" s="169">
        <f aca="true" t="shared" si="2" ref="E67:G68">E30</f>
        <v>0</v>
      </c>
      <c r="F67" s="169">
        <f t="shared" si="2"/>
        <v>0</v>
      </c>
      <c r="G67" s="169">
        <f t="shared" si="2"/>
        <v>0</v>
      </c>
      <c r="H67" s="169">
        <f t="shared" si="1"/>
        <v>0</v>
      </c>
    </row>
    <row r="68" spans="1:8" ht="12.75">
      <c r="A68" s="167"/>
      <c r="B68" s="168" t="s">
        <v>52</v>
      </c>
      <c r="C68" s="167"/>
      <c r="D68" s="170" t="s">
        <v>53</v>
      </c>
      <c r="E68" s="169">
        <f t="shared" si="2"/>
        <v>0</v>
      </c>
      <c r="F68" s="169">
        <f t="shared" si="2"/>
        <v>0</v>
      </c>
      <c r="G68" s="169">
        <f t="shared" si="2"/>
        <v>0</v>
      </c>
      <c r="H68" s="169">
        <f t="shared" si="1"/>
        <v>0</v>
      </c>
    </row>
    <row r="69" spans="1:8" ht="25.5">
      <c r="A69" s="167"/>
      <c r="B69" s="168" t="s">
        <v>56</v>
      </c>
      <c r="C69" s="167"/>
      <c r="D69" s="170" t="s">
        <v>57</v>
      </c>
      <c r="E69" s="169">
        <f>E34</f>
        <v>0</v>
      </c>
      <c r="F69" s="169">
        <f>F34</f>
        <v>131424</v>
      </c>
      <c r="G69" s="169">
        <f>G34</f>
        <v>0</v>
      </c>
      <c r="H69" s="169">
        <f t="shared" si="1"/>
        <v>131424</v>
      </c>
    </row>
    <row r="70" spans="1:8" ht="12.75">
      <c r="A70" s="167"/>
      <c r="B70" s="168" t="s">
        <v>60</v>
      </c>
      <c r="C70" s="167"/>
      <c r="D70" s="170" t="s">
        <v>61</v>
      </c>
      <c r="E70" s="169">
        <f>E37+E45+E52+E59</f>
        <v>288935</v>
      </c>
      <c r="F70" s="169">
        <f>F37+F45+F52+F59</f>
        <v>1415</v>
      </c>
      <c r="G70" s="169">
        <f>G37+G45+G52+G59</f>
        <v>0</v>
      </c>
      <c r="H70" s="169">
        <f t="shared" si="1"/>
        <v>290350</v>
      </c>
    </row>
    <row r="71" spans="1:8" ht="12.75">
      <c r="A71" s="171"/>
      <c r="B71" s="123"/>
      <c r="C71" s="171"/>
      <c r="D71" s="170" t="s">
        <v>366</v>
      </c>
      <c r="E71" s="169">
        <f>SUM(E63:E70)</f>
        <v>943115</v>
      </c>
      <c r="F71" s="169">
        <f>SUM(F63:F70)</f>
        <v>398828</v>
      </c>
      <c r="G71" s="169">
        <f>SUM(G63:G70)</f>
        <v>0</v>
      </c>
      <c r="H71" s="169">
        <f>SUM(H63:H70)</f>
        <v>1341943</v>
      </c>
    </row>
  </sheetData>
  <sheetProtection/>
  <mergeCells count="7">
    <mergeCell ref="A49:H49"/>
    <mergeCell ref="A56:H56"/>
    <mergeCell ref="A1:H1"/>
    <mergeCell ref="A2:H2"/>
    <mergeCell ref="A4:H4"/>
    <mergeCell ref="A41:H41"/>
    <mergeCell ref="A3:H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 alignWithMargins="0">
    <oddHeader>&amp;L1/a melléklet a 4/2014 (III.01.) önk. rendelethez ezer Ft
</oddHead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9"/>
  <sheetViews>
    <sheetView view="pageLayout" zoomScaleNormal="85" workbookViewId="0" topLeftCell="A3">
      <selection activeCell="K10" sqref="K10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</cols>
  <sheetData>
    <row r="1" spans="1:8" ht="15.75">
      <c r="A1" s="349" t="s">
        <v>127</v>
      </c>
      <c r="B1" s="349"/>
      <c r="C1" s="349"/>
      <c r="D1" s="349"/>
      <c r="E1" s="349"/>
      <c r="F1" s="349"/>
      <c r="G1" s="349"/>
      <c r="H1" s="349"/>
    </row>
    <row r="2" spans="1:8" ht="15.75">
      <c r="A2" s="350" t="s">
        <v>71</v>
      </c>
      <c r="B2" s="350"/>
      <c r="C2" s="350"/>
      <c r="D2" s="350"/>
      <c r="E2" s="350"/>
      <c r="F2" s="350"/>
      <c r="G2" s="350"/>
      <c r="H2" s="350"/>
    </row>
    <row r="3" spans="1:8" s="7" customFormat="1" ht="90">
      <c r="A3" s="25" t="s">
        <v>15</v>
      </c>
      <c r="B3" s="25" t="s">
        <v>16</v>
      </c>
      <c r="C3" s="25"/>
      <c r="D3" s="25" t="s">
        <v>17</v>
      </c>
      <c r="E3" s="247" t="s">
        <v>24</v>
      </c>
      <c r="F3" s="247" t="s">
        <v>25</v>
      </c>
      <c r="G3" s="247" t="s">
        <v>26</v>
      </c>
      <c r="H3" s="36" t="s">
        <v>2</v>
      </c>
    </row>
    <row r="4" spans="1:8" ht="12.75">
      <c r="A4" s="248" t="s">
        <v>6</v>
      </c>
      <c r="B4" s="248"/>
      <c r="C4" s="248"/>
      <c r="D4" s="248" t="s">
        <v>14</v>
      </c>
      <c r="E4" s="249">
        <f>E5+E6+E7+E8+E9</f>
        <v>555404</v>
      </c>
      <c r="F4" s="249">
        <f>F5+F6+F7+F8+F9</f>
        <v>147015</v>
      </c>
      <c r="G4" s="249">
        <f>G5+G6+G7+G8+G9</f>
        <v>0</v>
      </c>
      <c r="H4" s="249">
        <f>H5+H6+H7+H8+H9</f>
        <v>702419</v>
      </c>
    </row>
    <row r="5" spans="1:8" ht="12.75">
      <c r="A5" s="1"/>
      <c r="B5" s="6" t="s">
        <v>76</v>
      </c>
      <c r="C5" s="6"/>
      <c r="D5" s="23" t="s">
        <v>3</v>
      </c>
      <c r="E5" s="2">
        <v>105433</v>
      </c>
      <c r="F5" s="2">
        <v>45123</v>
      </c>
      <c r="G5" s="2"/>
      <c r="H5" s="53">
        <f>SUM(E5:G5)</f>
        <v>150556</v>
      </c>
    </row>
    <row r="6" spans="1:8" ht="25.5">
      <c r="A6" s="1"/>
      <c r="B6" s="6" t="s">
        <v>78</v>
      </c>
      <c r="C6" s="6"/>
      <c r="D6" s="23" t="s">
        <v>77</v>
      </c>
      <c r="E6" s="2">
        <v>30634</v>
      </c>
      <c r="F6" s="2">
        <v>12317</v>
      </c>
      <c r="G6" s="2"/>
      <c r="H6" s="53">
        <f aca="true" t="shared" si="0" ref="H6:H12">SUM(E6:G6)</f>
        <v>42951</v>
      </c>
    </row>
    <row r="7" spans="1:8" ht="12.75">
      <c r="A7" s="1"/>
      <c r="B7" s="6" t="s">
        <v>79</v>
      </c>
      <c r="C7" s="6"/>
      <c r="D7" s="23" t="s">
        <v>0</v>
      </c>
      <c r="E7" s="2">
        <v>198211</v>
      </c>
      <c r="F7" s="2">
        <v>70046</v>
      </c>
      <c r="G7" s="2"/>
      <c r="H7" s="53">
        <f t="shared" si="0"/>
        <v>268257</v>
      </c>
    </row>
    <row r="8" spans="1:8" ht="12.75">
      <c r="A8" s="1"/>
      <c r="B8" s="6" t="s">
        <v>80</v>
      </c>
      <c r="C8" s="6"/>
      <c r="D8" s="24" t="s">
        <v>85</v>
      </c>
      <c r="E8" s="2">
        <v>19950</v>
      </c>
      <c r="F8" s="2"/>
      <c r="G8" s="2"/>
      <c r="H8" s="53">
        <f t="shared" si="0"/>
        <v>19950</v>
      </c>
    </row>
    <row r="9" spans="1:8" ht="12.75">
      <c r="A9" s="1"/>
      <c r="B9" s="6" t="s">
        <v>81</v>
      </c>
      <c r="C9" s="6"/>
      <c r="D9" s="23" t="s">
        <v>86</v>
      </c>
      <c r="E9" s="2">
        <v>201176</v>
      </c>
      <c r="F9" s="2">
        <v>19529</v>
      </c>
      <c r="G9" s="2"/>
      <c r="H9" s="53">
        <f t="shared" si="0"/>
        <v>220705</v>
      </c>
    </row>
    <row r="10" spans="1:8" ht="25.5">
      <c r="A10" s="1"/>
      <c r="B10" s="6"/>
      <c r="C10" s="6" t="s">
        <v>88</v>
      </c>
      <c r="D10" s="23" t="s">
        <v>87</v>
      </c>
      <c r="E10" s="2">
        <v>147444</v>
      </c>
      <c r="F10" s="2"/>
      <c r="G10" s="2"/>
      <c r="H10" s="53">
        <f t="shared" si="0"/>
        <v>147444</v>
      </c>
    </row>
    <row r="11" spans="1:8" ht="25.5">
      <c r="A11" s="1"/>
      <c r="B11" s="6"/>
      <c r="C11" s="6" t="s">
        <v>90</v>
      </c>
      <c r="D11" s="23" t="s">
        <v>89</v>
      </c>
      <c r="E11" s="2">
        <v>944</v>
      </c>
      <c r="F11" s="2">
        <v>3424</v>
      </c>
      <c r="G11" s="2"/>
      <c r="H11" s="53">
        <f t="shared" si="0"/>
        <v>4368</v>
      </c>
    </row>
    <row r="12" spans="1:8" ht="12.75">
      <c r="A12" s="1"/>
      <c r="B12" s="6"/>
      <c r="C12" s="6" t="s">
        <v>91</v>
      </c>
      <c r="D12" s="23" t="s">
        <v>92</v>
      </c>
      <c r="E12" s="2">
        <v>49013</v>
      </c>
      <c r="F12" s="2">
        <v>7338</v>
      </c>
      <c r="G12" s="2"/>
      <c r="H12" s="53">
        <f t="shared" si="0"/>
        <v>56351</v>
      </c>
    </row>
    <row r="13" spans="1:8" ht="12.75">
      <c r="A13" s="248" t="s">
        <v>7</v>
      </c>
      <c r="B13" s="251"/>
      <c r="C13" s="251"/>
      <c r="D13" s="252" t="s">
        <v>1</v>
      </c>
      <c r="E13" s="249">
        <f>E14+E15+E16+E18</f>
        <v>499008</v>
      </c>
      <c r="F13" s="249">
        <f>F14+F15+F16</f>
        <v>63305</v>
      </c>
      <c r="G13" s="249">
        <f>G14+G15+G16</f>
        <v>0</v>
      </c>
      <c r="H13" s="249">
        <f>H14+H15+H16</f>
        <v>562313</v>
      </c>
    </row>
    <row r="14" spans="1:8" ht="12.75">
      <c r="A14" s="1"/>
      <c r="B14" s="6" t="s">
        <v>82</v>
      </c>
      <c r="C14" s="6"/>
      <c r="D14" s="23" t="s">
        <v>93</v>
      </c>
      <c r="E14" s="2">
        <v>390462</v>
      </c>
      <c r="F14" s="2">
        <v>7952</v>
      </c>
      <c r="G14" s="2"/>
      <c r="H14" s="53">
        <f>SUM(E14:G14)</f>
        <v>398414</v>
      </c>
    </row>
    <row r="15" spans="1:8" ht="12.75">
      <c r="A15" s="1"/>
      <c r="B15" s="6" t="s">
        <v>83</v>
      </c>
      <c r="C15" s="6"/>
      <c r="D15" s="23" t="s">
        <v>21</v>
      </c>
      <c r="E15" s="2"/>
      <c r="F15" s="2">
        <v>55230</v>
      </c>
      <c r="G15" s="2"/>
      <c r="H15" s="53">
        <f>SUM(E15:G15)</f>
        <v>55230</v>
      </c>
    </row>
    <row r="16" spans="1:8" ht="12.75">
      <c r="A16" s="1"/>
      <c r="B16" s="6" t="s">
        <v>84</v>
      </c>
      <c r="C16" s="6"/>
      <c r="D16" s="23" t="s">
        <v>94</v>
      </c>
      <c r="E16" s="2">
        <v>108546</v>
      </c>
      <c r="F16" s="2">
        <v>123</v>
      </c>
      <c r="G16" s="2"/>
      <c r="H16" s="53">
        <f>SUM(E16:G16)</f>
        <v>108669</v>
      </c>
    </row>
    <row r="17" spans="1:8" ht="25.5">
      <c r="A17" s="1"/>
      <c r="B17" s="6"/>
      <c r="C17" s="6"/>
      <c r="D17" s="23" t="s">
        <v>409</v>
      </c>
      <c r="E17" s="2">
        <v>108546</v>
      </c>
      <c r="F17" s="2"/>
      <c r="G17" s="2"/>
      <c r="H17" s="53">
        <f>SUM(E17:G17)</f>
        <v>108546</v>
      </c>
    </row>
    <row r="18" spans="1:8" ht="25.5">
      <c r="A18" s="1"/>
      <c r="B18" s="6"/>
      <c r="C18" s="6" t="s">
        <v>96</v>
      </c>
      <c r="D18" s="23" t="s">
        <v>95</v>
      </c>
      <c r="E18" s="2"/>
      <c r="F18" s="2">
        <v>123</v>
      </c>
      <c r="G18" s="2"/>
      <c r="H18" s="53">
        <f>SUM(E18:G18)</f>
        <v>123</v>
      </c>
    </row>
    <row r="19" spans="1:8" ht="12.75">
      <c r="A19" s="253" t="s">
        <v>8</v>
      </c>
      <c r="B19" s="254"/>
      <c r="C19" s="254"/>
      <c r="D19" s="252" t="s">
        <v>405</v>
      </c>
      <c r="E19" s="255">
        <f>E20</f>
        <v>77211</v>
      </c>
      <c r="F19" s="255">
        <f>F20</f>
        <v>0</v>
      </c>
      <c r="G19" s="255">
        <f>G20</f>
        <v>0</v>
      </c>
      <c r="H19" s="333">
        <f>H20</f>
        <v>77211</v>
      </c>
    </row>
    <row r="20" spans="1:8" ht="12.75">
      <c r="A20" s="1"/>
      <c r="B20" s="6"/>
      <c r="C20" s="6" t="s">
        <v>406</v>
      </c>
      <c r="D20" s="23" t="s">
        <v>407</v>
      </c>
      <c r="E20" s="2">
        <v>77211</v>
      </c>
      <c r="F20" s="2"/>
      <c r="G20" s="2"/>
      <c r="H20" s="53">
        <f>SUM(E20:G20)</f>
        <v>77211</v>
      </c>
    </row>
    <row r="21" spans="1:8" s="11" customFormat="1" ht="15.75">
      <c r="A21" s="348" t="s">
        <v>2</v>
      </c>
      <c r="B21" s="348"/>
      <c r="C21" s="348"/>
      <c r="D21" s="348"/>
      <c r="E21" s="250">
        <f>E4+E13+E19</f>
        <v>1131623</v>
      </c>
      <c r="F21" s="250">
        <f>F4+F13+F19</f>
        <v>210320</v>
      </c>
      <c r="G21" s="250">
        <f>G4+G13+G19</f>
        <v>0</v>
      </c>
      <c r="H21" s="250">
        <f>H4+H13+H19</f>
        <v>1341943</v>
      </c>
    </row>
    <row r="22" spans="2:3" ht="15">
      <c r="B22" s="5"/>
      <c r="C22" s="5"/>
    </row>
    <row r="23" ht="15">
      <c r="H23" s="10"/>
    </row>
    <row r="24" spans="5:8" ht="15">
      <c r="E24" s="4"/>
      <c r="F24" s="4"/>
      <c r="G24" s="4"/>
      <c r="H24" s="10"/>
    </row>
    <row r="31" spans="2:3" ht="15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4"/>
      <c r="C38" s="4"/>
    </row>
    <row r="39" spans="2:3" ht="15">
      <c r="B39" s="4"/>
      <c r="C39" s="4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</sheetData>
  <sheetProtection/>
  <mergeCells count="3">
    <mergeCell ref="A21:D21"/>
    <mergeCell ref="A1:H1"/>
    <mergeCell ref="A2:H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headerFooter alignWithMargins="0">
    <oddHeader>&amp;L2. melléklet a 4/2014. (III.01.)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view="pageLayout" workbookViewId="0" topLeftCell="A55">
      <selection activeCell="J79" sqref="J79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bestFit="1" customWidth="1"/>
  </cols>
  <sheetData>
    <row r="1" spans="1:8" ht="15.75">
      <c r="A1" s="356" t="s">
        <v>127</v>
      </c>
      <c r="B1" s="356"/>
      <c r="C1" s="356"/>
      <c r="D1" s="356"/>
      <c r="E1" s="356"/>
      <c r="F1" s="356"/>
      <c r="G1" s="356"/>
      <c r="H1" s="356"/>
    </row>
    <row r="2" spans="1:8" ht="15.75">
      <c r="A2" s="357" t="s">
        <v>368</v>
      </c>
      <c r="B2" s="357"/>
      <c r="C2" s="357"/>
      <c r="D2" s="357"/>
      <c r="E2" s="357"/>
      <c r="F2" s="357"/>
      <c r="G2" s="357"/>
      <c r="H2" s="357"/>
    </row>
    <row r="3" spans="1:8" ht="12.75">
      <c r="A3" s="358" t="s">
        <v>14</v>
      </c>
      <c r="B3" s="358"/>
      <c r="C3" s="358"/>
      <c r="D3" s="358"/>
      <c r="E3" s="358"/>
      <c r="F3" s="358"/>
      <c r="G3" s="358"/>
      <c r="H3" s="358"/>
    </row>
    <row r="4" spans="1:8" ht="12.75">
      <c r="A4" s="355" t="s">
        <v>136</v>
      </c>
      <c r="B4" s="355"/>
      <c r="C4" s="355"/>
      <c r="D4" s="355"/>
      <c r="E4" s="355"/>
      <c r="F4" s="355"/>
      <c r="G4" s="355"/>
      <c r="H4" s="355"/>
    </row>
    <row r="5" spans="1:8" ht="56.25">
      <c r="A5" s="165" t="s">
        <v>15</v>
      </c>
      <c r="B5" s="165" t="s">
        <v>16</v>
      </c>
      <c r="C5" s="165"/>
      <c r="D5" s="165" t="s">
        <v>17</v>
      </c>
      <c r="E5" s="138" t="s">
        <v>24</v>
      </c>
      <c r="F5" s="138" t="s">
        <v>25</v>
      </c>
      <c r="G5" s="138" t="s">
        <v>26</v>
      </c>
      <c r="H5" s="138" t="s">
        <v>2</v>
      </c>
    </row>
    <row r="6" spans="1:8" s="141" customFormat="1" ht="18" customHeight="1">
      <c r="A6" s="151" t="s">
        <v>6</v>
      </c>
      <c r="B6" s="151"/>
      <c r="C6" s="151"/>
      <c r="D6" s="151" t="s">
        <v>14</v>
      </c>
      <c r="E6" s="154"/>
      <c r="F6" s="154"/>
      <c r="G6" s="154"/>
      <c r="H6" s="154"/>
    </row>
    <row r="7" spans="1:8" s="141" customFormat="1" ht="19.5" customHeight="1">
      <c r="A7" s="204"/>
      <c r="B7" s="205" t="s">
        <v>76</v>
      </c>
      <c r="C7" s="205"/>
      <c r="D7" s="90" t="s">
        <v>3</v>
      </c>
      <c r="E7" s="206">
        <v>5112</v>
      </c>
      <c r="F7" s="206">
        <v>19823</v>
      </c>
      <c r="G7" s="206"/>
      <c r="H7" s="154">
        <f>SUM(E7:G7)</f>
        <v>24935</v>
      </c>
    </row>
    <row r="8" spans="1:8" s="141" customFormat="1" ht="23.25" customHeight="1">
      <c r="A8" s="204"/>
      <c r="B8" s="205" t="s">
        <v>78</v>
      </c>
      <c r="C8" s="205"/>
      <c r="D8" s="90" t="s">
        <v>77</v>
      </c>
      <c r="E8" s="206">
        <v>1768</v>
      </c>
      <c r="F8" s="206">
        <v>4418</v>
      </c>
      <c r="G8" s="206"/>
      <c r="H8" s="154">
        <f aca="true" t="shared" si="0" ref="H8:H14">SUM(E8:G8)</f>
        <v>6186</v>
      </c>
    </row>
    <row r="9" spans="1:8" s="141" customFormat="1" ht="24" customHeight="1">
      <c r="A9" s="204"/>
      <c r="B9" s="205" t="s">
        <v>79</v>
      </c>
      <c r="C9" s="205"/>
      <c r="D9" s="90" t="s">
        <v>0</v>
      </c>
      <c r="E9" s="206">
        <v>94206</v>
      </c>
      <c r="F9" s="206">
        <v>56857</v>
      </c>
      <c r="G9" s="206"/>
      <c r="H9" s="154">
        <f t="shared" si="0"/>
        <v>151063</v>
      </c>
    </row>
    <row r="10" spans="1:8" s="141" customFormat="1" ht="19.5" customHeight="1">
      <c r="A10" s="204"/>
      <c r="B10" s="205" t="s">
        <v>80</v>
      </c>
      <c r="C10" s="205"/>
      <c r="D10" s="90" t="s">
        <v>85</v>
      </c>
      <c r="E10" s="206">
        <v>19950</v>
      </c>
      <c r="F10" s="206"/>
      <c r="G10" s="206"/>
      <c r="H10" s="154">
        <f t="shared" si="0"/>
        <v>19950</v>
      </c>
    </row>
    <row r="11" spans="1:8" s="141" customFormat="1" ht="19.5" customHeight="1">
      <c r="A11" s="204"/>
      <c r="B11" s="205" t="s">
        <v>81</v>
      </c>
      <c r="C11" s="205"/>
      <c r="D11" s="90" t="s">
        <v>86</v>
      </c>
      <c r="E11" s="206">
        <v>201176</v>
      </c>
      <c r="F11" s="206">
        <v>18512</v>
      </c>
      <c r="G11" s="206"/>
      <c r="H11" s="154">
        <f t="shared" si="0"/>
        <v>219688</v>
      </c>
    </row>
    <row r="12" spans="1:8" s="141" customFormat="1" ht="24" customHeight="1">
      <c r="A12" s="204"/>
      <c r="B12" s="205"/>
      <c r="C12" s="205" t="s">
        <v>88</v>
      </c>
      <c r="D12" s="90" t="s">
        <v>87</v>
      </c>
      <c r="E12" s="206">
        <v>151219</v>
      </c>
      <c r="F12" s="206"/>
      <c r="G12" s="206"/>
      <c r="H12" s="154">
        <f t="shared" si="0"/>
        <v>151219</v>
      </c>
    </row>
    <row r="13" spans="1:8" s="141" customFormat="1" ht="25.5" customHeight="1">
      <c r="A13" s="204"/>
      <c r="B13" s="205"/>
      <c r="C13" s="205" t="s">
        <v>90</v>
      </c>
      <c r="D13" s="90" t="s">
        <v>89</v>
      </c>
      <c r="E13" s="206">
        <v>944</v>
      </c>
      <c r="F13" s="206">
        <v>11174</v>
      </c>
      <c r="G13" s="206"/>
      <c r="H13" s="154">
        <f t="shared" si="0"/>
        <v>12118</v>
      </c>
    </row>
    <row r="14" spans="1:8" s="141" customFormat="1" ht="25.5" customHeight="1">
      <c r="A14" s="204"/>
      <c r="B14" s="205"/>
      <c r="C14" s="205" t="s">
        <v>91</v>
      </c>
      <c r="D14" s="90" t="s">
        <v>92</v>
      </c>
      <c r="E14" s="206">
        <v>49013</v>
      </c>
      <c r="F14" s="206">
        <v>7338</v>
      </c>
      <c r="G14" s="206"/>
      <c r="H14" s="154">
        <f t="shared" si="0"/>
        <v>56351</v>
      </c>
    </row>
    <row r="15" spans="1:8" s="141" customFormat="1" ht="19.5" customHeight="1">
      <c r="A15" s="207"/>
      <c r="B15" s="207"/>
      <c r="C15" s="207"/>
      <c r="D15" s="207" t="s">
        <v>367</v>
      </c>
      <c r="E15" s="203">
        <f>E7+E8+E9+E10+E11</f>
        <v>322212</v>
      </c>
      <c r="F15" s="203">
        <f>F7+F8+F9+F10+F11</f>
        <v>99610</v>
      </c>
      <c r="G15" s="203">
        <f>G7+G8+G9+G10+G11</f>
        <v>0</v>
      </c>
      <c r="H15" s="203">
        <f>SUM(E15:G15)</f>
        <v>421822</v>
      </c>
    </row>
    <row r="17" spans="1:8" ht="12.75">
      <c r="A17" s="13" t="s">
        <v>357</v>
      </c>
      <c r="B17" s="13"/>
      <c r="C17" s="13"/>
      <c r="D17" s="13"/>
      <c r="E17" s="13"/>
      <c r="F17" s="13"/>
      <c r="G17" s="13"/>
      <c r="H17" s="13"/>
    </row>
    <row r="18" spans="1:8" ht="56.25">
      <c r="A18" s="137" t="s">
        <v>15</v>
      </c>
      <c r="B18" s="137" t="s">
        <v>16</v>
      </c>
      <c r="C18" s="137"/>
      <c r="D18" s="137" t="s">
        <v>17</v>
      </c>
      <c r="E18" s="138" t="s">
        <v>24</v>
      </c>
      <c r="F18" s="138" t="s">
        <v>25</v>
      </c>
      <c r="G18" s="138" t="s">
        <v>26</v>
      </c>
      <c r="H18" s="138" t="s">
        <v>2</v>
      </c>
    </row>
    <row r="19" spans="1:8" ht="12.75">
      <c r="A19" s="151" t="s">
        <v>6</v>
      </c>
      <c r="B19" s="151"/>
      <c r="C19" s="151"/>
      <c r="D19" s="151" t="s">
        <v>14</v>
      </c>
      <c r="E19" s="154"/>
      <c r="F19" s="154"/>
      <c r="G19" s="154"/>
      <c r="H19" s="154"/>
    </row>
    <row r="20" spans="1:8" ht="12.75">
      <c r="A20" s="204"/>
      <c r="B20" s="205" t="s">
        <v>76</v>
      </c>
      <c r="C20" s="205"/>
      <c r="D20" s="90" t="s">
        <v>3</v>
      </c>
      <c r="E20" s="206">
        <v>52990</v>
      </c>
      <c r="F20" s="206">
        <v>11553</v>
      </c>
      <c r="G20" s="206"/>
      <c r="H20" s="154">
        <f>SUM(E20:G20)</f>
        <v>64543</v>
      </c>
    </row>
    <row r="21" spans="1:8" ht="22.5">
      <c r="A21" s="204"/>
      <c r="B21" s="205" t="s">
        <v>78</v>
      </c>
      <c r="C21" s="205"/>
      <c r="D21" s="90" t="s">
        <v>77</v>
      </c>
      <c r="E21" s="206">
        <v>16100</v>
      </c>
      <c r="F21" s="206">
        <v>3222</v>
      </c>
      <c r="G21" s="206"/>
      <c r="H21" s="154">
        <f>SUM(E21:G21)</f>
        <v>19322</v>
      </c>
    </row>
    <row r="22" spans="1:8" ht="12.75">
      <c r="A22" s="204"/>
      <c r="B22" s="205" t="s">
        <v>79</v>
      </c>
      <c r="C22" s="205"/>
      <c r="D22" s="90" t="s">
        <v>0</v>
      </c>
      <c r="E22" s="206">
        <v>16707</v>
      </c>
      <c r="F22" s="206">
        <v>700</v>
      </c>
      <c r="G22" s="206"/>
      <c r="H22" s="154">
        <f>SUM(E22:G22)</f>
        <v>17407</v>
      </c>
    </row>
    <row r="23" spans="1:8" ht="12.75">
      <c r="A23" s="207"/>
      <c r="B23" s="207"/>
      <c r="C23" s="207"/>
      <c r="D23" s="207" t="s">
        <v>2</v>
      </c>
      <c r="E23" s="203">
        <f>SUM(E20:E22)</f>
        <v>85797</v>
      </c>
      <c r="F23" s="203">
        <f>SUM(F20:F22)</f>
        <v>15475</v>
      </c>
      <c r="G23" s="203">
        <f>SUM(G20:G22)</f>
        <v>0</v>
      </c>
      <c r="H23" s="203">
        <f>SUM(E23:G23)</f>
        <v>101272</v>
      </c>
    </row>
    <row r="25" spans="1:8" ht="12.75">
      <c r="A25" s="355" t="s">
        <v>149</v>
      </c>
      <c r="B25" s="355"/>
      <c r="C25" s="355"/>
      <c r="D25" s="355"/>
      <c r="E25" s="355"/>
      <c r="F25" s="355"/>
      <c r="G25" s="355"/>
      <c r="H25" s="355"/>
    </row>
    <row r="26" spans="1:8" ht="56.25">
      <c r="A26" s="165" t="s">
        <v>15</v>
      </c>
      <c r="B26" s="165" t="s">
        <v>16</v>
      </c>
      <c r="C26" s="165"/>
      <c r="D26" s="165" t="s">
        <v>17</v>
      </c>
      <c r="E26" s="138" t="s">
        <v>24</v>
      </c>
      <c r="F26" s="138" t="s">
        <v>25</v>
      </c>
      <c r="G26" s="138" t="s">
        <v>26</v>
      </c>
      <c r="H26" s="138" t="s">
        <v>2</v>
      </c>
    </row>
    <row r="27" spans="1:8" ht="12.75">
      <c r="A27" s="151" t="s">
        <v>6</v>
      </c>
      <c r="B27" s="151"/>
      <c r="C27" s="151"/>
      <c r="D27" s="151" t="s">
        <v>14</v>
      </c>
      <c r="E27" s="154"/>
      <c r="F27" s="154"/>
      <c r="G27" s="154"/>
      <c r="H27" s="154"/>
    </row>
    <row r="28" spans="1:8" ht="12.75">
      <c r="A28" s="204"/>
      <c r="B28" s="205" t="s">
        <v>76</v>
      </c>
      <c r="C28" s="205"/>
      <c r="D28" s="90" t="s">
        <v>3</v>
      </c>
      <c r="E28" s="206">
        <v>39657</v>
      </c>
      <c r="F28" s="206">
        <v>13747</v>
      </c>
      <c r="G28" s="206"/>
      <c r="H28" s="154">
        <v>53404</v>
      </c>
    </row>
    <row r="29" spans="1:8" ht="22.5">
      <c r="A29" s="204"/>
      <c r="B29" s="205" t="s">
        <v>78</v>
      </c>
      <c r="C29" s="205"/>
      <c r="D29" s="90" t="s">
        <v>77</v>
      </c>
      <c r="E29" s="206">
        <v>10694</v>
      </c>
      <c r="F29" s="206">
        <v>4677</v>
      </c>
      <c r="G29" s="206"/>
      <c r="H29" s="154">
        <v>15371</v>
      </c>
    </row>
    <row r="30" spans="1:8" ht="12.75">
      <c r="A30" s="204"/>
      <c r="B30" s="205" t="s">
        <v>79</v>
      </c>
      <c r="C30" s="205"/>
      <c r="D30" s="90" t="s">
        <v>0</v>
      </c>
      <c r="E30" s="206">
        <v>82351</v>
      </c>
      <c r="F30" s="206">
        <v>9032</v>
      </c>
      <c r="G30" s="206"/>
      <c r="H30" s="154">
        <f>SUM(E30:G30)</f>
        <v>91383</v>
      </c>
    </row>
    <row r="31" spans="1:8" ht="12.75">
      <c r="A31" s="204"/>
      <c r="B31" s="205" t="s">
        <v>81</v>
      </c>
      <c r="C31" s="205"/>
      <c r="D31" s="90" t="s">
        <v>86</v>
      </c>
      <c r="E31" s="206"/>
      <c r="F31" s="206">
        <v>1017</v>
      </c>
      <c r="G31" s="206"/>
      <c r="H31" s="154">
        <f>SUM(E31:G31)</f>
        <v>1017</v>
      </c>
    </row>
    <row r="32" spans="1:8" ht="12.75">
      <c r="A32" s="207"/>
      <c r="B32" s="207"/>
      <c r="C32" s="207"/>
      <c r="D32" s="207" t="s">
        <v>2</v>
      </c>
      <c r="E32" s="203">
        <f>E28+E29+E30+E31</f>
        <v>132702</v>
      </c>
      <c r="F32" s="203">
        <f>SUM(F28:F31)</f>
        <v>28473</v>
      </c>
      <c r="G32" s="203">
        <f>SUM(G28:G31)</f>
        <v>0</v>
      </c>
      <c r="H32" s="203">
        <f>SUM(E32:G32)</f>
        <v>161175</v>
      </c>
    </row>
    <row r="34" spans="1:8" ht="12.75">
      <c r="A34" s="355" t="s">
        <v>365</v>
      </c>
      <c r="B34" s="355"/>
      <c r="C34" s="355"/>
      <c r="D34" s="355"/>
      <c r="E34" s="355"/>
      <c r="F34" s="355"/>
      <c r="G34" s="355"/>
      <c r="H34" s="355"/>
    </row>
    <row r="35" spans="1:8" ht="56.25">
      <c r="A35" s="165" t="s">
        <v>15</v>
      </c>
      <c r="B35" s="165" t="s">
        <v>16</v>
      </c>
      <c r="C35" s="165"/>
      <c r="D35" s="165" t="s">
        <v>17</v>
      </c>
      <c r="E35" s="138" t="s">
        <v>24</v>
      </c>
      <c r="F35" s="138" t="s">
        <v>25</v>
      </c>
      <c r="G35" s="138" t="s">
        <v>26</v>
      </c>
      <c r="H35" s="138" t="s">
        <v>2</v>
      </c>
    </row>
    <row r="36" spans="1:8" ht="12.75">
      <c r="A36" s="151" t="s">
        <v>6</v>
      </c>
      <c r="B36" s="151"/>
      <c r="C36" s="151"/>
      <c r="D36" s="151" t="s">
        <v>14</v>
      </c>
      <c r="E36" s="154"/>
      <c r="F36" s="154"/>
      <c r="G36" s="154"/>
      <c r="H36" s="154"/>
    </row>
    <row r="37" spans="1:8" ht="12.75">
      <c r="A37" s="204"/>
      <c r="B37" s="205" t="s">
        <v>76</v>
      </c>
      <c r="C37" s="205"/>
      <c r="D37" s="90" t="s">
        <v>3</v>
      </c>
      <c r="E37" s="206">
        <v>7674</v>
      </c>
      <c r="F37" s="206"/>
      <c r="G37" s="206"/>
      <c r="H37" s="154">
        <f>SUM(E37:G37)</f>
        <v>7674</v>
      </c>
    </row>
    <row r="38" spans="1:8" ht="22.5">
      <c r="A38" s="204"/>
      <c r="B38" s="205" t="s">
        <v>78</v>
      </c>
      <c r="C38" s="205"/>
      <c r="D38" s="90" t="s">
        <v>77</v>
      </c>
      <c r="E38" s="206">
        <v>2072</v>
      </c>
      <c r="F38" s="206"/>
      <c r="G38" s="206"/>
      <c r="H38" s="154">
        <f>SUM(E38:G38)</f>
        <v>2072</v>
      </c>
    </row>
    <row r="39" spans="1:8" ht="12.75">
      <c r="A39" s="204"/>
      <c r="B39" s="205" t="s">
        <v>79</v>
      </c>
      <c r="C39" s="205"/>
      <c r="D39" s="90" t="s">
        <v>0</v>
      </c>
      <c r="E39" s="206">
        <v>4947</v>
      </c>
      <c r="F39" s="206">
        <v>3457</v>
      </c>
      <c r="G39" s="206"/>
      <c r="H39" s="154">
        <f>SUM(E39:G39)</f>
        <v>8404</v>
      </c>
    </row>
    <row r="40" spans="1:8" ht="12.75">
      <c r="A40" s="207"/>
      <c r="B40" s="207"/>
      <c r="C40" s="207"/>
      <c r="D40" s="207" t="s">
        <v>2</v>
      </c>
      <c r="E40" s="203">
        <f>SUM(E37:E39)</f>
        <v>14693</v>
      </c>
      <c r="F40" s="203">
        <f>SUM(F37:F39)</f>
        <v>3457</v>
      </c>
      <c r="G40" s="203">
        <f>SUM(G37:G39)</f>
        <v>0</v>
      </c>
      <c r="H40" s="203">
        <f>SUM(E40:G40)</f>
        <v>18150</v>
      </c>
    </row>
    <row r="42" spans="1:8" ht="12.75">
      <c r="A42" s="208"/>
      <c r="B42" s="209" t="s">
        <v>76</v>
      </c>
      <c r="C42" s="208"/>
      <c r="D42" s="209" t="s">
        <v>137</v>
      </c>
      <c r="E42" s="210">
        <f>E7+E20+E28+E37</f>
        <v>105433</v>
      </c>
      <c r="F42" s="210">
        <f aca="true" t="shared" si="1" ref="E42:G43">F7+F20+F28+F37</f>
        <v>45123</v>
      </c>
      <c r="G42" s="210">
        <f t="shared" si="1"/>
        <v>0</v>
      </c>
      <c r="H42" s="210">
        <f aca="true" t="shared" si="2" ref="H42:H47">SUM(E42:G42)</f>
        <v>150556</v>
      </c>
    </row>
    <row r="43" spans="1:8" ht="12.75">
      <c r="A43" s="208"/>
      <c r="B43" s="209" t="s">
        <v>78</v>
      </c>
      <c r="C43" s="208"/>
      <c r="D43" s="209" t="s">
        <v>138</v>
      </c>
      <c r="E43" s="210">
        <f t="shared" si="1"/>
        <v>30634</v>
      </c>
      <c r="F43" s="210">
        <f t="shared" si="1"/>
        <v>12317</v>
      </c>
      <c r="G43" s="210">
        <f t="shared" si="1"/>
        <v>0</v>
      </c>
      <c r="H43" s="210">
        <f t="shared" si="2"/>
        <v>42951</v>
      </c>
    </row>
    <row r="44" spans="1:8" ht="12.75">
      <c r="A44" s="208"/>
      <c r="B44" s="209" t="s">
        <v>79</v>
      </c>
      <c r="C44" s="208"/>
      <c r="D44" s="209" t="s">
        <v>0</v>
      </c>
      <c r="E44" s="210">
        <f>E9+E30+E22+E39</f>
        <v>198211</v>
      </c>
      <c r="F44" s="210">
        <f>F9+F30+F22+F39</f>
        <v>70046</v>
      </c>
      <c r="G44" s="210">
        <f>G9+G30+G22+G39</f>
        <v>0</v>
      </c>
      <c r="H44" s="210">
        <f t="shared" si="2"/>
        <v>268257</v>
      </c>
    </row>
    <row r="45" spans="1:8" ht="12.75">
      <c r="A45" s="208"/>
      <c r="B45" s="209" t="s">
        <v>80</v>
      </c>
      <c r="C45" s="208"/>
      <c r="D45" s="209" t="s">
        <v>139</v>
      </c>
      <c r="E45" s="210">
        <f>E10</f>
        <v>19950</v>
      </c>
      <c r="F45" s="210">
        <f>F10</f>
        <v>0</v>
      </c>
      <c r="G45" s="210">
        <f>G10</f>
        <v>0</v>
      </c>
      <c r="H45" s="210">
        <f t="shared" si="2"/>
        <v>19950</v>
      </c>
    </row>
    <row r="46" spans="1:8" ht="12.75">
      <c r="A46" s="208"/>
      <c r="B46" s="209" t="s">
        <v>81</v>
      </c>
      <c r="C46" s="208"/>
      <c r="D46" s="209" t="s">
        <v>86</v>
      </c>
      <c r="E46" s="210">
        <f>E11+E31</f>
        <v>201176</v>
      </c>
      <c r="F46" s="210">
        <f>F11+F31</f>
        <v>19529</v>
      </c>
      <c r="G46" s="210">
        <f>G11+G31</f>
        <v>0</v>
      </c>
      <c r="H46" s="210">
        <f t="shared" si="2"/>
        <v>220705</v>
      </c>
    </row>
    <row r="47" spans="1:8" ht="12.75">
      <c r="A47" s="211"/>
      <c r="B47" s="211"/>
      <c r="C47" s="211"/>
      <c r="D47" s="212" t="s">
        <v>369</v>
      </c>
      <c r="E47" s="213">
        <f>SUM(E42:E46)</f>
        <v>555404</v>
      </c>
      <c r="F47" s="213">
        <f>SUM(F42:F46)</f>
        <v>147015</v>
      </c>
      <c r="G47" s="213">
        <f>SUM(G42:G46)</f>
        <v>0</v>
      </c>
      <c r="H47" s="210">
        <f t="shared" si="2"/>
        <v>702419</v>
      </c>
    </row>
    <row r="49" spans="1:8" ht="12.75">
      <c r="A49" s="354" t="s">
        <v>1</v>
      </c>
      <c r="B49" s="354"/>
      <c r="C49" s="354"/>
      <c r="D49" s="354"/>
      <c r="E49" s="354"/>
      <c r="F49" s="354"/>
      <c r="G49" s="354"/>
      <c r="H49" s="354"/>
    </row>
    <row r="50" spans="1:8" ht="12.75">
      <c r="A50" s="355" t="s">
        <v>136</v>
      </c>
      <c r="B50" s="355"/>
      <c r="C50" s="355"/>
      <c r="D50" s="355"/>
      <c r="E50" s="355"/>
      <c r="F50" s="355"/>
      <c r="G50" s="355"/>
      <c r="H50" s="355"/>
    </row>
    <row r="51" spans="1:8" ht="12.75">
      <c r="A51" s="142" t="s">
        <v>7</v>
      </c>
      <c r="B51" s="214"/>
      <c r="C51" s="214"/>
      <c r="D51" s="144" t="s">
        <v>1</v>
      </c>
      <c r="E51" s="145"/>
      <c r="F51" s="145"/>
      <c r="G51" s="145"/>
      <c r="H51" s="145"/>
    </row>
    <row r="52" spans="1:8" ht="12.75">
      <c r="A52" s="204"/>
      <c r="B52" s="205" t="s">
        <v>82</v>
      </c>
      <c r="C52" s="205"/>
      <c r="D52" s="90" t="s">
        <v>93</v>
      </c>
      <c r="E52" s="206">
        <v>388109</v>
      </c>
      <c r="F52" s="206">
        <v>7105</v>
      </c>
      <c r="G52" s="206"/>
      <c r="H52" s="154">
        <f>SUM(E52:G52)</f>
        <v>395214</v>
      </c>
    </row>
    <row r="53" spans="1:8" ht="12.75">
      <c r="A53" s="204"/>
      <c r="B53" s="205" t="s">
        <v>83</v>
      </c>
      <c r="C53" s="205"/>
      <c r="D53" s="90" t="s">
        <v>21</v>
      </c>
      <c r="E53" s="206"/>
      <c r="F53" s="206">
        <v>55230</v>
      </c>
      <c r="G53" s="206"/>
      <c r="H53" s="154">
        <f>SUM(E53:G53)</f>
        <v>55230</v>
      </c>
    </row>
    <row r="54" spans="1:8" ht="12.75">
      <c r="A54" s="204"/>
      <c r="B54" s="205" t="s">
        <v>84</v>
      </c>
      <c r="C54" s="205"/>
      <c r="D54" s="90" t="s">
        <v>94</v>
      </c>
      <c r="E54" s="206">
        <v>108546</v>
      </c>
      <c r="F54" s="206">
        <v>123</v>
      </c>
      <c r="G54" s="206"/>
      <c r="H54" s="154">
        <f>SUM(E54:G54)</f>
        <v>108669</v>
      </c>
    </row>
    <row r="55" spans="1:8" s="3" customFormat="1" ht="12.75">
      <c r="A55" s="215"/>
      <c r="B55" s="215"/>
      <c r="C55" s="215"/>
      <c r="D55" s="215" t="s">
        <v>2</v>
      </c>
      <c r="E55" s="216">
        <f>SUM(E52:E54)</f>
        <v>496655</v>
      </c>
      <c r="F55" s="216">
        <f>SUM(F52:F54)</f>
        <v>62458</v>
      </c>
      <c r="G55" s="216">
        <f>SUM(G52:G54)</f>
        <v>0</v>
      </c>
      <c r="H55" s="216">
        <f>SUM(H52:H54)</f>
        <v>559113</v>
      </c>
    </row>
    <row r="57" spans="1:8" ht="12.75">
      <c r="A57" s="355" t="s">
        <v>357</v>
      </c>
      <c r="B57" s="355"/>
      <c r="C57" s="355"/>
      <c r="D57" s="355"/>
      <c r="E57" s="355"/>
      <c r="F57" s="355"/>
      <c r="G57" s="355"/>
      <c r="H57" s="355"/>
    </row>
    <row r="58" spans="1:8" ht="12.75">
      <c r="A58" s="142" t="s">
        <v>7</v>
      </c>
      <c r="B58" s="214"/>
      <c r="C58" s="214"/>
      <c r="D58" s="144" t="s">
        <v>1</v>
      </c>
      <c r="E58" s="145"/>
      <c r="F58" s="145"/>
      <c r="G58" s="145"/>
      <c r="H58" s="145"/>
    </row>
    <row r="59" spans="1:8" ht="12.75">
      <c r="A59" s="204"/>
      <c r="B59" s="205" t="s">
        <v>82</v>
      </c>
      <c r="C59" s="205"/>
      <c r="D59" s="90" t="s">
        <v>93</v>
      </c>
      <c r="E59" s="206">
        <v>1800</v>
      </c>
      <c r="F59" s="206"/>
      <c r="G59" s="206"/>
      <c r="H59" s="154">
        <f>SUM(E59:G59)</f>
        <v>1800</v>
      </c>
    </row>
    <row r="60" spans="1:8" ht="12.75">
      <c r="A60" s="215"/>
      <c r="B60" s="215"/>
      <c r="C60" s="215"/>
      <c r="D60" s="215" t="s">
        <v>2</v>
      </c>
      <c r="E60" s="216">
        <f>SUM(E59:E59)</f>
        <v>1800</v>
      </c>
      <c r="F60" s="216">
        <f>SUM(F59:F59)</f>
        <v>0</v>
      </c>
      <c r="G60" s="216">
        <f>SUM(G59:G59)</f>
        <v>0</v>
      </c>
      <c r="H60" s="216">
        <f>SUM(H59:H59)</f>
        <v>1800</v>
      </c>
    </row>
    <row r="61" spans="1:8" ht="12.75">
      <c r="A61" s="217"/>
      <c r="B61" s="217"/>
      <c r="C61" s="217"/>
      <c r="D61" s="217"/>
      <c r="E61" s="218"/>
      <c r="F61" s="218"/>
      <c r="G61" s="218"/>
      <c r="H61" s="218"/>
    </row>
    <row r="62" spans="1:8" ht="12.75">
      <c r="A62" s="355" t="s">
        <v>149</v>
      </c>
      <c r="B62" s="355"/>
      <c r="C62" s="355"/>
      <c r="D62" s="355"/>
      <c r="E62" s="355"/>
      <c r="F62" s="355"/>
      <c r="G62" s="355"/>
      <c r="H62" s="355"/>
    </row>
    <row r="63" spans="1:8" ht="12.75">
      <c r="A63" s="142" t="s">
        <v>7</v>
      </c>
      <c r="B63" s="214"/>
      <c r="C63" s="214"/>
      <c r="D63" s="144" t="s">
        <v>1</v>
      </c>
      <c r="E63" s="145"/>
      <c r="F63" s="145"/>
      <c r="G63" s="145"/>
      <c r="H63" s="145"/>
    </row>
    <row r="64" spans="1:8" ht="12.75">
      <c r="A64" s="204"/>
      <c r="B64" s="205" t="s">
        <v>82</v>
      </c>
      <c r="C64" s="205"/>
      <c r="D64" s="90" t="s">
        <v>93</v>
      </c>
      <c r="E64" s="206">
        <v>300</v>
      </c>
      <c r="F64" s="206">
        <v>200</v>
      </c>
      <c r="G64" s="206"/>
      <c r="H64" s="154">
        <f>SUM(E64:G64)</f>
        <v>500</v>
      </c>
    </row>
    <row r="65" spans="1:8" ht="12.75">
      <c r="A65" s="215"/>
      <c r="B65" s="215"/>
      <c r="C65" s="215"/>
      <c r="D65" s="215" t="s">
        <v>2</v>
      </c>
      <c r="E65" s="216">
        <f>SUM(E64:E64)</f>
        <v>300</v>
      </c>
      <c r="F65" s="216">
        <f>SUM(F64:F64)</f>
        <v>200</v>
      </c>
      <c r="G65" s="216">
        <f>SUM(G64:G64)</f>
        <v>0</v>
      </c>
      <c r="H65" s="216">
        <f>SUM(H64:H64)</f>
        <v>500</v>
      </c>
    </row>
    <row r="67" spans="1:8" ht="12.75">
      <c r="A67" s="355" t="s">
        <v>365</v>
      </c>
      <c r="B67" s="355"/>
      <c r="C67" s="355"/>
      <c r="D67" s="355"/>
      <c r="E67" s="355"/>
      <c r="F67" s="355"/>
      <c r="G67" s="355"/>
      <c r="H67" s="355"/>
    </row>
    <row r="68" spans="1:8" ht="12.75">
      <c r="A68" s="142" t="s">
        <v>7</v>
      </c>
      <c r="B68" s="214"/>
      <c r="C68" s="214"/>
      <c r="D68" s="144" t="s">
        <v>1</v>
      </c>
      <c r="E68" s="145"/>
      <c r="F68" s="145"/>
      <c r="G68" s="145"/>
      <c r="H68" s="145"/>
    </row>
    <row r="69" spans="1:8" ht="12.75">
      <c r="A69" s="204"/>
      <c r="B69" s="205" t="s">
        <v>82</v>
      </c>
      <c r="C69" s="205"/>
      <c r="D69" s="90" t="s">
        <v>93</v>
      </c>
      <c r="E69" s="206">
        <v>253</v>
      </c>
      <c r="F69" s="206">
        <v>647</v>
      </c>
      <c r="G69" s="206"/>
      <c r="H69" s="154">
        <f>SUM(E69:G69)</f>
        <v>900</v>
      </c>
    </row>
    <row r="70" spans="1:8" ht="12.75">
      <c r="A70" s="215"/>
      <c r="B70" s="215"/>
      <c r="C70" s="215"/>
      <c r="D70" s="215" t="s">
        <v>2</v>
      </c>
      <c r="E70" s="216">
        <f>SUM(E69:E69)</f>
        <v>253</v>
      </c>
      <c r="F70" s="216">
        <f>SUM(F69:F69)</f>
        <v>647</v>
      </c>
      <c r="G70" s="216">
        <f>SUM(G69:G69)</f>
        <v>0</v>
      </c>
      <c r="H70" s="216">
        <f>SUM(H69:H69)</f>
        <v>900</v>
      </c>
    </row>
    <row r="73" spans="1:8" ht="12.75">
      <c r="A73" s="208"/>
      <c r="B73" s="209" t="s">
        <v>82</v>
      </c>
      <c r="C73" s="208"/>
      <c r="D73" s="208" t="s">
        <v>93</v>
      </c>
      <c r="E73" s="210">
        <f>E52+E59+E69+E64</f>
        <v>390462</v>
      </c>
      <c r="F73" s="210">
        <f>F52+F59+F69+F64</f>
        <v>7952</v>
      </c>
      <c r="G73" s="210">
        <f>G52+G59+G69+G64</f>
        <v>0</v>
      </c>
      <c r="H73" s="210">
        <f>SUM(E73:G73)</f>
        <v>398414</v>
      </c>
    </row>
    <row r="74" spans="1:8" ht="12.75">
      <c r="A74" s="208"/>
      <c r="B74" s="209" t="s">
        <v>83</v>
      </c>
      <c r="C74" s="208"/>
      <c r="D74" s="208" t="s">
        <v>21</v>
      </c>
      <c r="E74" s="210">
        <f>E53</f>
        <v>0</v>
      </c>
      <c r="F74" s="210">
        <f>F53</f>
        <v>55230</v>
      </c>
      <c r="G74" s="210">
        <f>G53</f>
        <v>0</v>
      </c>
      <c r="H74" s="210">
        <f>SUM(E74:G74)</f>
        <v>55230</v>
      </c>
    </row>
    <row r="75" spans="1:8" ht="12.75">
      <c r="A75" s="208"/>
      <c r="B75" s="209" t="s">
        <v>84</v>
      </c>
      <c r="C75" s="208"/>
      <c r="D75" s="219" t="s">
        <v>94</v>
      </c>
      <c r="E75" s="210">
        <f>E54</f>
        <v>108546</v>
      </c>
      <c r="F75" s="210">
        <f>F54</f>
        <v>123</v>
      </c>
      <c r="G75" s="210"/>
      <c r="H75" s="210">
        <f>SUM(E75:G75)</f>
        <v>108669</v>
      </c>
    </row>
    <row r="76" spans="1:8" ht="12.75">
      <c r="A76" s="221"/>
      <c r="B76" s="221"/>
      <c r="C76" s="221"/>
      <c r="D76" s="256" t="s">
        <v>370</v>
      </c>
      <c r="E76" s="222">
        <f>SUM(E73:E75)</f>
        <v>499008</v>
      </c>
      <c r="F76" s="222">
        <f>SUM(F73:F75)</f>
        <v>63305</v>
      </c>
      <c r="G76" s="222">
        <f>SUM(G73:G75)</f>
        <v>0</v>
      </c>
      <c r="H76" s="222">
        <f>SUM(H73:H75)</f>
        <v>562313</v>
      </c>
    </row>
    <row r="77" spans="1:8" s="226" customFormat="1" ht="12.75">
      <c r="A77" s="223"/>
      <c r="B77" s="223"/>
      <c r="C77" s="223"/>
      <c r="D77" s="224"/>
      <c r="E77" s="225"/>
      <c r="F77" s="225"/>
      <c r="G77" s="225"/>
      <c r="H77" s="225"/>
    </row>
    <row r="78" spans="1:8" s="226" customFormat="1" ht="12.75">
      <c r="A78" s="354" t="s">
        <v>405</v>
      </c>
      <c r="B78" s="354"/>
      <c r="C78" s="354"/>
      <c r="D78" s="354"/>
      <c r="E78" s="354"/>
      <c r="F78" s="354"/>
      <c r="G78" s="354"/>
      <c r="H78" s="354"/>
    </row>
    <row r="79" spans="1:8" s="226" customFormat="1" ht="12.75">
      <c r="A79" s="355" t="s">
        <v>136</v>
      </c>
      <c r="B79" s="355"/>
      <c r="C79" s="355"/>
      <c r="D79" s="355"/>
      <c r="E79" s="355"/>
      <c r="F79" s="355"/>
      <c r="G79" s="355"/>
      <c r="H79" s="355"/>
    </row>
    <row r="80" spans="1:8" s="226" customFormat="1" ht="12.75">
      <c r="A80" s="142" t="s">
        <v>8</v>
      </c>
      <c r="B80" s="214"/>
      <c r="C80" s="214"/>
      <c r="D80" s="144" t="s">
        <v>405</v>
      </c>
      <c r="E80" s="145"/>
      <c r="F80" s="145"/>
      <c r="G80" s="145"/>
      <c r="H80" s="145"/>
    </row>
    <row r="81" spans="1:8" s="226" customFormat="1" ht="12.75">
      <c r="A81" s="227"/>
      <c r="B81" s="227" t="s">
        <v>406</v>
      </c>
      <c r="C81" s="227"/>
      <c r="D81" s="228" t="s">
        <v>407</v>
      </c>
      <c r="E81" s="229">
        <v>77211</v>
      </c>
      <c r="F81" s="229"/>
      <c r="G81" s="229"/>
      <c r="H81" s="229">
        <f>SUM(E81:G81)</f>
        <v>77211</v>
      </c>
    </row>
    <row r="82" spans="1:8" s="226" customFormat="1" ht="25.5">
      <c r="A82" s="212"/>
      <c r="B82" s="212" t="s">
        <v>406</v>
      </c>
      <c r="C82" s="212"/>
      <c r="D82" s="257" t="s">
        <v>408</v>
      </c>
      <c r="E82" s="213">
        <v>77211</v>
      </c>
      <c r="F82" s="213"/>
      <c r="G82" s="213"/>
      <c r="H82" s="213">
        <f>SUM(E82:G82)</f>
        <v>77211</v>
      </c>
    </row>
    <row r="83" spans="1:8" s="226" customFormat="1" ht="12.75">
      <c r="A83" s="223"/>
      <c r="B83" s="223"/>
      <c r="C83" s="223"/>
      <c r="D83" s="224"/>
      <c r="E83" s="225"/>
      <c r="F83" s="225"/>
      <c r="G83" s="225"/>
      <c r="H83" s="225"/>
    </row>
    <row r="84" spans="1:8" ht="25.5" customHeight="1">
      <c r="A84" s="351" t="s">
        <v>404</v>
      </c>
      <c r="B84" s="352"/>
      <c r="C84" s="352"/>
      <c r="D84" s="353"/>
      <c r="E84" s="213">
        <f>E47+E76+E82</f>
        <v>1131623</v>
      </c>
      <c r="F84" s="213">
        <f>F47+F76+F82</f>
        <v>210320</v>
      </c>
      <c r="G84" s="213">
        <f>G47+G76+G82</f>
        <v>0</v>
      </c>
      <c r="H84" s="213">
        <f>H47+H76+H82</f>
        <v>1341943</v>
      </c>
    </row>
    <row r="86" ht="12.75">
      <c r="H86" s="220"/>
    </row>
    <row r="89" spans="5:8" ht="12.75">
      <c r="E89"/>
      <c r="F89"/>
      <c r="G89"/>
      <c r="H89"/>
    </row>
    <row r="90" spans="5:8" ht="12.75">
      <c r="E90"/>
      <c r="F90"/>
      <c r="G90"/>
      <c r="H90"/>
    </row>
    <row r="91" spans="5:8" ht="12.75">
      <c r="E91"/>
      <c r="F91"/>
      <c r="G91"/>
      <c r="H91"/>
    </row>
    <row r="92" spans="5:8" ht="12.75">
      <c r="E92"/>
      <c r="F92"/>
      <c r="G92"/>
      <c r="H92"/>
    </row>
    <row r="93" spans="5:8" ht="12.75">
      <c r="E93"/>
      <c r="F93"/>
      <c r="G93"/>
      <c r="H93"/>
    </row>
    <row r="94" spans="5:8" ht="12.75">
      <c r="E94"/>
      <c r="F94"/>
      <c r="G94"/>
      <c r="H94"/>
    </row>
  </sheetData>
  <sheetProtection/>
  <mergeCells count="14">
    <mergeCell ref="A1:H1"/>
    <mergeCell ref="A2:H2"/>
    <mergeCell ref="A4:H4"/>
    <mergeCell ref="A67:H67"/>
    <mergeCell ref="A34:H34"/>
    <mergeCell ref="A25:H25"/>
    <mergeCell ref="A3:H3"/>
    <mergeCell ref="A49:H49"/>
    <mergeCell ref="A84:D84"/>
    <mergeCell ref="A78:H78"/>
    <mergeCell ref="A79:H79"/>
    <mergeCell ref="A50:H50"/>
    <mergeCell ref="A57:H57"/>
    <mergeCell ref="A62:H6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alignWithMargins="0">
    <oddHeader>&amp;L2/a melléklet a 4/2014. (III.01.) önk.rendelethez, ezer Ft
</oddHeader>
  </headerFooter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view="pageLayout" workbookViewId="0" topLeftCell="A7">
      <selection activeCell="A28" sqref="A28:E28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8" customWidth="1"/>
    <col min="5" max="5" width="9.140625" style="4" customWidth="1"/>
  </cols>
  <sheetData>
    <row r="1" spans="2:5" ht="15.75">
      <c r="B1" s="359" t="s">
        <v>127</v>
      </c>
      <c r="C1" s="359"/>
      <c r="D1" s="359"/>
      <c r="E1" s="359"/>
    </row>
    <row r="2" spans="2:5" ht="24" customHeight="1">
      <c r="B2" s="360" t="s">
        <v>264</v>
      </c>
      <c r="C2" s="360"/>
      <c r="D2" s="360"/>
      <c r="E2" s="360"/>
    </row>
    <row r="3" spans="1:5" ht="33" customHeight="1">
      <c r="A3" s="109" t="s">
        <v>18</v>
      </c>
      <c r="B3" s="109" t="s">
        <v>19</v>
      </c>
      <c r="C3" s="109" t="s">
        <v>16</v>
      </c>
      <c r="D3" s="108" t="s">
        <v>17</v>
      </c>
      <c r="E3" s="111" t="s">
        <v>208</v>
      </c>
    </row>
    <row r="4" spans="1:5" ht="12.75">
      <c r="A4" s="65" t="s">
        <v>6</v>
      </c>
      <c r="B4" s="65" t="s">
        <v>81</v>
      </c>
      <c r="C4" s="6"/>
      <c r="D4" s="102" t="s">
        <v>86</v>
      </c>
      <c r="E4" s="2"/>
    </row>
    <row r="5" spans="1:5" ht="12.75">
      <c r="A5" s="1"/>
      <c r="B5" s="1"/>
      <c r="C5" s="100" t="s">
        <v>88</v>
      </c>
      <c r="D5" s="116" t="s">
        <v>254</v>
      </c>
      <c r="E5" s="2"/>
    </row>
    <row r="6" spans="1:5" ht="12.75">
      <c r="A6" s="1"/>
      <c r="B6" s="1"/>
      <c r="C6" s="110"/>
      <c r="D6" s="102" t="s">
        <v>255</v>
      </c>
      <c r="E6" s="2">
        <v>159</v>
      </c>
    </row>
    <row r="7" spans="1:5" s="48" customFormat="1" ht="12.75">
      <c r="A7" s="45"/>
      <c r="B7" s="45"/>
      <c r="C7" s="110"/>
      <c r="D7" s="102" t="s">
        <v>256</v>
      </c>
      <c r="E7" s="47">
        <v>300</v>
      </c>
    </row>
    <row r="8" spans="1:5" ht="12.75">
      <c r="A8" s="1"/>
      <c r="B8" s="1"/>
      <c r="C8" s="6"/>
      <c r="D8" s="99" t="s">
        <v>97</v>
      </c>
      <c r="E8" s="2">
        <v>14574</v>
      </c>
    </row>
    <row r="9" spans="1:5" ht="12.75">
      <c r="A9" s="1"/>
      <c r="B9" s="1"/>
      <c r="C9" s="6"/>
      <c r="D9" s="102" t="s">
        <v>257</v>
      </c>
      <c r="E9" s="2">
        <v>41028</v>
      </c>
    </row>
    <row r="10" spans="1:5" ht="12.75">
      <c r="A10" s="1"/>
      <c r="B10" s="1"/>
      <c r="C10" s="6"/>
      <c r="D10" s="178" t="s">
        <v>378</v>
      </c>
      <c r="E10" s="179">
        <v>96867</v>
      </c>
    </row>
    <row r="11" spans="1:5" ht="12.75">
      <c r="A11" s="1"/>
      <c r="B11" s="1"/>
      <c r="C11" s="6"/>
      <c r="D11" s="178" t="s">
        <v>379</v>
      </c>
      <c r="E11" s="179">
        <v>45354</v>
      </c>
    </row>
    <row r="12" spans="1:5" ht="12.75">
      <c r="A12" s="1"/>
      <c r="B12" s="1"/>
      <c r="C12" s="6"/>
      <c r="D12" s="178" t="s">
        <v>380</v>
      </c>
      <c r="E12" s="179">
        <v>15155</v>
      </c>
    </row>
    <row r="13" spans="1:5" ht="12.75">
      <c r="A13" s="1"/>
      <c r="B13" s="1"/>
      <c r="C13" s="6"/>
      <c r="D13" s="102" t="s">
        <v>377</v>
      </c>
      <c r="E13" s="2">
        <v>95158</v>
      </c>
    </row>
    <row r="14" spans="1:5" ht="12.75">
      <c r="A14" s="1"/>
      <c r="B14" s="1"/>
      <c r="C14" s="6"/>
      <c r="D14" s="112" t="s">
        <v>2</v>
      </c>
      <c r="E14" s="41">
        <f>SUM(E6:E13)</f>
        <v>308595</v>
      </c>
    </row>
    <row r="15" spans="1:5" ht="12.75">
      <c r="A15" s="1"/>
      <c r="B15" s="1"/>
      <c r="C15" s="6"/>
      <c r="D15" s="112"/>
      <c r="E15" s="41"/>
    </row>
    <row r="16" spans="1:5" ht="15" customHeight="1">
      <c r="A16" s="1"/>
      <c r="B16" s="1"/>
      <c r="C16" s="100" t="s">
        <v>90</v>
      </c>
      <c r="D16" s="115" t="s">
        <v>258</v>
      </c>
      <c r="E16" s="2"/>
    </row>
    <row r="17" spans="1:5" s="48" customFormat="1" ht="29.25" customHeight="1">
      <c r="A17" s="45"/>
      <c r="B17" s="45"/>
      <c r="C17" s="110"/>
      <c r="D17" s="113" t="s">
        <v>259</v>
      </c>
      <c r="E17" s="47">
        <v>807</v>
      </c>
    </row>
    <row r="18" spans="1:5" s="48" customFormat="1" ht="15" customHeight="1">
      <c r="A18" s="45"/>
      <c r="B18" s="45"/>
      <c r="C18" s="110"/>
      <c r="D18" s="113" t="s">
        <v>260</v>
      </c>
      <c r="E18" s="47">
        <v>137</v>
      </c>
    </row>
    <row r="19" spans="1:5" s="48" customFormat="1" ht="15" customHeight="1">
      <c r="A19" s="45"/>
      <c r="B19" s="45"/>
      <c r="C19" s="110"/>
      <c r="D19" s="113" t="s">
        <v>261</v>
      </c>
      <c r="E19" s="47">
        <v>1600</v>
      </c>
    </row>
    <row r="20" spans="1:5" s="48" customFormat="1" ht="15" customHeight="1">
      <c r="A20" s="45"/>
      <c r="B20" s="45"/>
      <c r="C20" s="110"/>
      <c r="D20" s="113" t="s">
        <v>262</v>
      </c>
      <c r="E20" s="47">
        <v>974</v>
      </c>
    </row>
    <row r="21" spans="1:5" s="48" customFormat="1" ht="15" customHeight="1">
      <c r="A21" s="45"/>
      <c r="B21" s="45"/>
      <c r="C21" s="110"/>
      <c r="D21" s="113" t="s">
        <v>263</v>
      </c>
      <c r="E21" s="47">
        <v>850</v>
      </c>
    </row>
    <row r="22" spans="1:5" s="48" customFormat="1" ht="15" customHeight="1">
      <c r="A22" s="45"/>
      <c r="B22" s="45"/>
      <c r="C22" s="110"/>
      <c r="D22" s="114" t="s">
        <v>2</v>
      </c>
      <c r="E22" s="41">
        <f>SUM(E17:E21)</f>
        <v>4368</v>
      </c>
    </row>
    <row r="23" spans="1:5" ht="12.75">
      <c r="A23" s="45"/>
      <c r="B23" s="45"/>
      <c r="C23" s="100" t="s">
        <v>381</v>
      </c>
      <c r="D23" s="115" t="s">
        <v>258</v>
      </c>
      <c r="E23" s="41"/>
    </row>
    <row r="24" spans="1:5" ht="12.75">
      <c r="A24" s="45"/>
      <c r="B24" s="45"/>
      <c r="C24" s="110"/>
      <c r="D24" s="113" t="s">
        <v>382</v>
      </c>
      <c r="E24" s="47">
        <v>5110</v>
      </c>
    </row>
    <row r="25" spans="1:5" ht="12.75">
      <c r="A25" s="45"/>
      <c r="B25" s="45"/>
      <c r="C25" s="110"/>
      <c r="D25" s="113" t="s">
        <v>383</v>
      </c>
      <c r="E25" s="47">
        <v>140</v>
      </c>
    </row>
    <row r="26" spans="1:5" ht="12.75">
      <c r="A26" s="45"/>
      <c r="B26" s="45"/>
      <c r="C26" s="110"/>
      <c r="D26" s="113" t="s">
        <v>384</v>
      </c>
      <c r="E26" s="47">
        <v>2500</v>
      </c>
    </row>
    <row r="27" spans="1:5" ht="12.75">
      <c r="A27" s="45"/>
      <c r="B27" s="45"/>
      <c r="C27" s="110"/>
      <c r="D27" s="114" t="s">
        <v>2</v>
      </c>
      <c r="E27" s="41">
        <f>SUM(E24:E26)</f>
        <v>7750</v>
      </c>
    </row>
    <row r="28" spans="1:5" ht="12.75">
      <c r="A28" s="123"/>
      <c r="B28" s="123"/>
      <c r="C28" s="258"/>
      <c r="D28" s="259" t="s">
        <v>194</v>
      </c>
      <c r="E28" s="249">
        <f>E14+E22+E27</f>
        <v>320713</v>
      </c>
    </row>
  </sheetData>
  <sheetProtection/>
  <mergeCells count="2">
    <mergeCell ref="B1:E1"/>
    <mergeCell ref="B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headerFooter alignWithMargins="0">
    <oddHeader>&amp;L3. melléklet a 4/2014. (III.01.) önk.rendelethez,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A1">
      <selection activeCell="A10" sqref="A10:E10"/>
    </sheetView>
  </sheetViews>
  <sheetFormatPr defaultColWidth="9.140625" defaultRowHeight="12.75"/>
  <cols>
    <col min="4" max="4" width="33.140625" style="0" customWidth="1"/>
  </cols>
  <sheetData>
    <row r="1" spans="2:5" ht="15.75">
      <c r="B1" s="359" t="s">
        <v>127</v>
      </c>
      <c r="C1" s="359"/>
      <c r="D1" s="359"/>
      <c r="E1" s="359"/>
    </row>
    <row r="2" spans="2:5" ht="15.75">
      <c r="B2" s="360" t="s">
        <v>265</v>
      </c>
      <c r="C2" s="360"/>
      <c r="D2" s="360"/>
      <c r="E2" s="360"/>
    </row>
    <row r="3" spans="1:5" ht="25.5" customHeight="1">
      <c r="A3" s="109" t="s">
        <v>18</v>
      </c>
      <c r="B3" s="109" t="s">
        <v>19</v>
      </c>
      <c r="C3" s="109" t="s">
        <v>16</v>
      </c>
      <c r="D3" s="108" t="s">
        <v>17</v>
      </c>
      <c r="E3" s="111" t="s">
        <v>208</v>
      </c>
    </row>
    <row r="4" spans="1:5" ht="15" customHeight="1">
      <c r="A4" s="65" t="s">
        <v>7</v>
      </c>
      <c r="B4" s="65" t="s">
        <v>84</v>
      </c>
      <c r="C4" s="100"/>
      <c r="D4" s="112" t="s">
        <v>266</v>
      </c>
      <c r="E4" s="41"/>
    </row>
    <row r="5" spans="1:5" ht="15" customHeight="1">
      <c r="A5" s="1"/>
      <c r="B5" s="1"/>
      <c r="C5" s="100" t="s">
        <v>267</v>
      </c>
      <c r="D5" s="116" t="s">
        <v>94</v>
      </c>
      <c r="E5" s="2"/>
    </row>
    <row r="6" spans="1:5" ht="42" customHeight="1">
      <c r="A6" s="1"/>
      <c r="B6" s="1"/>
      <c r="C6" s="110"/>
      <c r="D6" s="117" t="s">
        <v>268</v>
      </c>
      <c r="E6" s="118">
        <v>82226</v>
      </c>
    </row>
    <row r="7" spans="1:5" ht="35.25" customHeight="1">
      <c r="A7" s="1"/>
      <c r="B7" s="45"/>
      <c r="C7" s="110"/>
      <c r="D7" s="117" t="s">
        <v>269</v>
      </c>
      <c r="E7" s="118">
        <v>5505</v>
      </c>
    </row>
    <row r="8" spans="1:5" ht="30" customHeight="1">
      <c r="A8" s="1"/>
      <c r="B8" s="1"/>
      <c r="C8" s="6"/>
      <c r="D8" s="119" t="s">
        <v>270</v>
      </c>
      <c r="E8" s="120">
        <v>20815</v>
      </c>
    </row>
    <row r="9" spans="1:5" ht="30" customHeight="1">
      <c r="A9" s="180"/>
      <c r="B9" s="180"/>
      <c r="C9" s="181" t="s">
        <v>96</v>
      </c>
      <c r="D9" s="182" t="s">
        <v>385</v>
      </c>
      <c r="E9" s="183">
        <v>123</v>
      </c>
    </row>
    <row r="10" spans="1:5" ht="17.25" customHeight="1">
      <c r="A10" s="253"/>
      <c r="B10" s="253"/>
      <c r="C10" s="254"/>
      <c r="D10" s="260" t="s">
        <v>2</v>
      </c>
      <c r="E10" s="249">
        <f>SUM(E6:E9)</f>
        <v>108669</v>
      </c>
    </row>
  </sheetData>
  <sheetProtection/>
  <mergeCells count="2">
    <mergeCell ref="B1:E1"/>
    <mergeCell ref="B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&amp;L4. melléklet a 4/2014. (III.01.) önk.rendelethez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7">
      <selection activeCell="B15" sqref="B15"/>
    </sheetView>
  </sheetViews>
  <sheetFormatPr defaultColWidth="9.140625" defaultRowHeight="12.75"/>
  <cols>
    <col min="1" max="1" width="14.57421875" style="0" customWidth="1"/>
    <col min="2" max="2" width="50.8515625" style="0" customWidth="1"/>
    <col min="3" max="3" width="9.140625" style="4" customWidth="1"/>
  </cols>
  <sheetData>
    <row r="1" spans="1:3" ht="15.75">
      <c r="A1" s="359" t="s">
        <v>127</v>
      </c>
      <c r="B1" s="359"/>
      <c r="C1" s="359"/>
    </row>
    <row r="2" spans="1:3" ht="15.75">
      <c r="A2" s="350" t="s">
        <v>245</v>
      </c>
      <c r="B2" s="350"/>
      <c r="C2" s="350"/>
    </row>
    <row r="3" spans="1:3" ht="38.25">
      <c r="A3" s="46"/>
      <c r="B3" s="105" t="s">
        <v>99</v>
      </c>
      <c r="C3" s="106" t="s">
        <v>208</v>
      </c>
    </row>
    <row r="4" spans="1:3" ht="12.75">
      <c r="A4" s="361" t="s">
        <v>21</v>
      </c>
      <c r="B4" s="362"/>
      <c r="C4" s="70"/>
    </row>
    <row r="5" spans="1:3" ht="12.75">
      <c r="A5" s="363" t="s">
        <v>136</v>
      </c>
      <c r="B5" s="364"/>
      <c r="C5" s="70"/>
    </row>
    <row r="6" spans="1:3" ht="25.5">
      <c r="A6" s="50"/>
      <c r="B6" s="102" t="s">
        <v>250</v>
      </c>
      <c r="C6" s="70">
        <v>3345</v>
      </c>
    </row>
    <row r="7" spans="1:3" ht="12.75">
      <c r="A7" s="50"/>
      <c r="B7" s="39" t="s">
        <v>246</v>
      </c>
      <c r="C7" s="70">
        <v>31533</v>
      </c>
    </row>
    <row r="8" spans="1:3" ht="12.75">
      <c r="A8" s="50"/>
      <c r="B8" s="44" t="s">
        <v>386</v>
      </c>
      <c r="C8" s="70">
        <v>12854</v>
      </c>
    </row>
    <row r="9" spans="1:3" ht="12.75">
      <c r="A9" s="50"/>
      <c r="B9" s="44" t="s">
        <v>387</v>
      </c>
      <c r="C9" s="70">
        <v>7498</v>
      </c>
    </row>
    <row r="10" spans="1:4" ht="12.75">
      <c r="A10" s="50" t="s">
        <v>247</v>
      </c>
      <c r="B10" s="50"/>
      <c r="C10" s="53">
        <f>SUM(C6:C9)</f>
        <v>55230</v>
      </c>
      <c r="D10" s="64"/>
    </row>
    <row r="11" spans="1:3" ht="12.75">
      <c r="A11" s="363"/>
      <c r="B11" s="365"/>
      <c r="C11" s="364"/>
    </row>
    <row r="12" spans="1:3" ht="12.75">
      <c r="A12" s="361" t="s">
        <v>93</v>
      </c>
      <c r="B12" s="362"/>
      <c r="C12" s="70"/>
    </row>
    <row r="13" spans="1:3" ht="12.75">
      <c r="A13" s="361" t="s">
        <v>136</v>
      </c>
      <c r="B13" s="362"/>
      <c r="C13" s="70"/>
    </row>
    <row r="14" spans="1:3" ht="12.75">
      <c r="A14" s="54"/>
      <c r="B14" s="261" t="s">
        <v>468</v>
      </c>
      <c r="C14" s="70">
        <v>364724</v>
      </c>
    </row>
    <row r="15" spans="1:3" ht="38.25">
      <c r="A15" s="52"/>
      <c r="B15" s="28" t="s">
        <v>469</v>
      </c>
      <c r="C15" s="70">
        <v>6971</v>
      </c>
    </row>
    <row r="16" spans="1:3" ht="22.5" customHeight="1">
      <c r="A16" s="52"/>
      <c r="B16" s="28" t="s">
        <v>470</v>
      </c>
      <c r="C16" s="70">
        <v>15779</v>
      </c>
    </row>
    <row r="17" spans="1:3" ht="12.75">
      <c r="A17" s="52"/>
      <c r="B17" s="28" t="s">
        <v>251</v>
      </c>
      <c r="C17" s="70">
        <v>2000</v>
      </c>
    </row>
    <row r="18" spans="1:3" ht="12.75">
      <c r="A18" s="52"/>
      <c r="B18" s="28" t="s">
        <v>253</v>
      </c>
      <c r="C18" s="70">
        <v>660</v>
      </c>
    </row>
    <row r="19" spans="1:3" ht="12.75">
      <c r="A19" s="51"/>
      <c r="B19" s="49" t="s">
        <v>252</v>
      </c>
      <c r="C19" s="70">
        <v>4445</v>
      </c>
    </row>
    <row r="20" spans="1:3" ht="12.75">
      <c r="A20" s="51"/>
      <c r="B20" s="49" t="s">
        <v>388</v>
      </c>
      <c r="C20" s="70">
        <v>635</v>
      </c>
    </row>
    <row r="21" spans="1:3" ht="12.75">
      <c r="A21" s="189"/>
      <c r="B21" s="189"/>
      <c r="C21" s="188"/>
    </row>
    <row r="22" spans="1:3" ht="12.75">
      <c r="A22" s="51" t="s">
        <v>357</v>
      </c>
      <c r="B22" s="49"/>
      <c r="C22" s="70"/>
    </row>
    <row r="23" spans="1:3" ht="12.75">
      <c r="A23" s="51"/>
      <c r="B23" s="49" t="s">
        <v>373</v>
      </c>
      <c r="C23" s="70">
        <v>300</v>
      </c>
    </row>
    <row r="24" spans="1:4" ht="12.75">
      <c r="A24" s="51"/>
      <c r="B24" s="49" t="s">
        <v>374</v>
      </c>
      <c r="C24" s="70">
        <v>1000</v>
      </c>
      <c r="D24" s="64"/>
    </row>
    <row r="25" spans="1:4" ht="12.75">
      <c r="A25" s="51"/>
      <c r="B25" s="49" t="s">
        <v>403</v>
      </c>
      <c r="C25" s="70">
        <v>500</v>
      </c>
      <c r="D25" s="64"/>
    </row>
    <row r="26" spans="1:4" ht="12.75">
      <c r="A26" s="51" t="s">
        <v>371</v>
      </c>
      <c r="B26" s="49"/>
      <c r="C26" s="70"/>
      <c r="D26" s="64"/>
    </row>
    <row r="27" spans="1:4" ht="12.75">
      <c r="A27" s="51"/>
      <c r="B27" s="49" t="s">
        <v>372</v>
      </c>
      <c r="C27" s="70">
        <v>469</v>
      </c>
      <c r="D27" s="64"/>
    </row>
    <row r="28" spans="1:4" ht="12.75">
      <c r="A28" s="184"/>
      <c r="B28" s="185" t="s">
        <v>403</v>
      </c>
      <c r="C28" s="186">
        <v>431</v>
      </c>
      <c r="D28" s="64"/>
    </row>
    <row r="29" spans="1:8" ht="12.75">
      <c r="A29" s="166" t="s">
        <v>149</v>
      </c>
      <c r="B29" s="166"/>
      <c r="C29" s="166"/>
      <c r="D29" s="190"/>
      <c r="E29" s="187"/>
      <c r="F29" s="187"/>
      <c r="G29" s="187"/>
      <c r="H29" s="187"/>
    </row>
    <row r="30" spans="1:4" ht="12.75">
      <c r="A30" s="51"/>
      <c r="B30" s="49" t="s">
        <v>403</v>
      </c>
      <c r="C30" s="70">
        <v>500</v>
      </c>
      <c r="D30" s="64"/>
    </row>
    <row r="31" spans="1:4" ht="12" customHeight="1">
      <c r="A31" s="51"/>
      <c r="B31" s="49"/>
      <c r="C31" s="70"/>
      <c r="D31" s="64"/>
    </row>
    <row r="32" spans="1:3" ht="12.75">
      <c r="A32" s="107" t="s">
        <v>248</v>
      </c>
      <c r="B32" s="107"/>
      <c r="C32" s="53">
        <f>SUM(C14:C31)</f>
        <v>398414</v>
      </c>
    </row>
    <row r="33" spans="1:3" ht="12.75">
      <c r="A33" s="50" t="s">
        <v>100</v>
      </c>
      <c r="B33" s="50"/>
      <c r="C33" s="53">
        <f>C10+C32</f>
        <v>453644</v>
      </c>
    </row>
  </sheetData>
  <sheetProtection/>
  <mergeCells count="7">
    <mergeCell ref="A12:B12"/>
    <mergeCell ref="A13:B13"/>
    <mergeCell ref="A1:C1"/>
    <mergeCell ref="A2:C2"/>
    <mergeCell ref="A4:B4"/>
    <mergeCell ref="A5:B5"/>
    <mergeCell ref="A11:C11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6" r:id="rId1"/>
  <headerFooter alignWithMargins="0">
    <oddHeader>&amp;L5. melléklet a 4/2014. (III.01.) önk.rendelethez,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TITKARSAG_2</cp:lastModifiedBy>
  <cp:lastPrinted>2014-02-27T14:24:51Z</cp:lastPrinted>
  <dcterms:created xsi:type="dcterms:W3CDTF">2005-02-03T09:30:35Z</dcterms:created>
  <dcterms:modified xsi:type="dcterms:W3CDTF">2014-02-27T14:39:04Z</dcterms:modified>
  <cp:category/>
  <cp:version/>
  <cp:contentType/>
  <cp:contentStatus/>
</cp:coreProperties>
</file>